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17BF6230-DC4A-4E23-91C2-CED42C58A7F1}" xr6:coauthVersionLast="47" xr6:coauthVersionMax="47" xr10:uidLastSave="{00000000-0000-0000-0000-000000000000}"/>
  <bookViews>
    <workbookView xWindow="-120" yWindow="-120" windowWidth="29040" windowHeight="15840" tabRatio="919" firstSheet="11" activeTab="24" xr2:uid="{00000000-000D-0000-FFFF-FFFF00000000}"/>
  </bookViews>
  <sheets>
    <sheet name="Info" sheetId="70" r:id="rId1"/>
    <sheet name="1. key ratios" sheetId="6" r:id="rId2"/>
    <sheet name="2. RC" sheetId="62" r:id="rId3"/>
    <sheet name="3. PL" sheetId="53" r:id="rId4"/>
    <sheet name="4. Off-Balance" sheetId="75" r:id="rId5"/>
    <sheet name="5. RWA" sheetId="71" r:id="rId6"/>
    <sheet name="6. Administrators-shareholders" sheetId="52" r:id="rId7"/>
    <sheet name="7. LI1" sheetId="72" r:id="rId8"/>
    <sheet name="8. LI2" sheetId="73" r:id="rId9"/>
    <sheet name="9. Capital" sheetId="28" r:id="rId10"/>
    <sheet name="9.1. Capital Requirements" sheetId="77" r:id="rId11"/>
    <sheet name="10. CC2" sheetId="69" r:id="rId12"/>
    <sheet name="11. CRWA" sheetId="35" r:id="rId13"/>
    <sheet name="12. CRM" sheetId="64" r:id="rId14"/>
    <sheet name="13. CRME" sheetId="74" r:id="rId15"/>
    <sheet name="14. LCR" sheetId="36" r:id="rId16"/>
    <sheet name="15. CCR" sheetId="37" r:id="rId17"/>
    <sheet name="15.1. LR" sheetId="79" r:id="rId18"/>
    <sheet name="16. NSFR" sheetId="80" r:id="rId19"/>
    <sheet name=" 17. Residual Maturity" sheetId="81" r:id="rId20"/>
    <sheet name="18. Assets by Exposure classes" sheetId="82" r:id="rId21"/>
    <sheet name="19. Assets by Risk Sectors" sheetId="83" r:id="rId22"/>
    <sheet name="20. Reserves" sheetId="84" r:id="rId23"/>
    <sheet name="21. NPL" sheetId="85" r:id="rId24"/>
    <sheet name="22. Quality" sheetId="86" r:id="rId25"/>
    <sheet name="23. LTV" sheetId="87" r:id="rId26"/>
    <sheet name="24. Risk Sector" sheetId="88" r:id="rId27"/>
    <sheet name="25. Collateral" sheetId="89" r:id="rId28"/>
    <sheet name="Instruction" sheetId="90" r:id="rId29"/>
  </sheets>
  <externalReferences>
    <externalReference r:id="rId30"/>
    <externalReference r:id="rId31"/>
    <externalReference r:id="rId32"/>
  </externalReferences>
  <definedNames>
    <definedName name="_cur1">'[1]Appl (2)'!$F$2:$F$7200</definedName>
    <definedName name="_cur2">'[1]Appl (2)'!$H$2:$H$7200</definedName>
    <definedName name="_xlnm._FilterDatabase" localSheetId="4" hidden="1">'4. Off-Balance'!$B$6:$H$53</definedName>
    <definedName name="_xlnm._FilterDatabase" localSheetId="28" hidden="1">Instruction!$A$107:$C$111</definedName>
    <definedName name="_sum1">'[1]Appl (2)'!$E$2:$E$7200</definedName>
    <definedName name="_sum2">'[1]Appl (2)'!$G$2:$G$7200</definedName>
    <definedName name="ACC_BALACC" localSheetId="19">#REF!</definedName>
    <definedName name="ACC_BALACC" localSheetId="23">#REF!</definedName>
    <definedName name="ACC_BALACC" localSheetId="24">#REF!</definedName>
    <definedName name="ACC_BALACC" localSheetId="25">#REF!</definedName>
    <definedName name="ACC_BALACC" localSheetId="26">#REF!</definedName>
    <definedName name="ACC_BALACC" localSheetId="10">#REF!</definedName>
    <definedName name="ACC_BALACC">#REF!</definedName>
    <definedName name="ACC_CRS" localSheetId="19">#REF!</definedName>
    <definedName name="ACC_CRS" localSheetId="23">#REF!</definedName>
    <definedName name="ACC_CRS" localSheetId="24">#REF!</definedName>
    <definedName name="ACC_CRS" localSheetId="25">#REF!</definedName>
    <definedName name="ACC_CRS" localSheetId="26">#REF!</definedName>
    <definedName name="ACC_CRS" localSheetId="4">#REF!</definedName>
    <definedName name="ACC_CRS" localSheetId="10">#REF!</definedName>
    <definedName name="ACC_CRS">#REF!</definedName>
    <definedName name="ACC_DBS" localSheetId="19">#REF!</definedName>
    <definedName name="ACC_DBS" localSheetId="23">#REF!</definedName>
    <definedName name="ACC_DBS" localSheetId="24">#REF!</definedName>
    <definedName name="ACC_DBS" localSheetId="25">#REF!</definedName>
    <definedName name="ACC_DBS" localSheetId="26">#REF!</definedName>
    <definedName name="ACC_DBS" localSheetId="4">#REF!</definedName>
    <definedName name="ACC_DBS" localSheetId="10">#REF!</definedName>
    <definedName name="ACC_DBS">#REF!</definedName>
    <definedName name="ACC_ISO" localSheetId="19">#REF!</definedName>
    <definedName name="ACC_ISO" localSheetId="23">#REF!</definedName>
    <definedName name="ACC_ISO" localSheetId="24">#REF!</definedName>
    <definedName name="ACC_ISO" localSheetId="25">#REF!</definedName>
    <definedName name="ACC_ISO" localSheetId="26">#REF!</definedName>
    <definedName name="ACC_ISO" localSheetId="4">#REF!</definedName>
    <definedName name="ACC_ISO" localSheetId="10">#REF!</definedName>
    <definedName name="ACC_ISO">#REF!</definedName>
    <definedName name="ACC_SALDO" localSheetId="19">#REF!</definedName>
    <definedName name="ACC_SALDO" localSheetId="23">#REF!</definedName>
    <definedName name="ACC_SALDO" localSheetId="24">#REF!</definedName>
    <definedName name="ACC_SALDO" localSheetId="25">#REF!</definedName>
    <definedName name="ACC_SALDO" localSheetId="26">#REF!</definedName>
    <definedName name="ACC_SALDO" localSheetId="4">#REF!</definedName>
    <definedName name="ACC_SALDO" localSheetId="10">#REF!</definedName>
    <definedName name="ACC_SALDO">#REF!</definedName>
    <definedName name="BS_BALACC" localSheetId="19">#REF!</definedName>
    <definedName name="BS_BALACC" localSheetId="23">#REF!</definedName>
    <definedName name="BS_BALACC" localSheetId="24">#REF!</definedName>
    <definedName name="BS_BALACC" localSheetId="25">#REF!</definedName>
    <definedName name="BS_BALACC" localSheetId="26">#REF!</definedName>
    <definedName name="BS_BALACC" localSheetId="4">#REF!</definedName>
    <definedName name="BS_BALACC" localSheetId="10">#REF!</definedName>
    <definedName name="BS_BALACC">#REF!</definedName>
    <definedName name="BS_BALANCE" localSheetId="19">#REF!</definedName>
    <definedName name="BS_BALANCE" localSheetId="23">#REF!</definedName>
    <definedName name="BS_BALANCE" localSheetId="24">#REF!</definedName>
    <definedName name="BS_BALANCE" localSheetId="25">#REF!</definedName>
    <definedName name="BS_BALANCE" localSheetId="26">#REF!</definedName>
    <definedName name="BS_BALANCE" localSheetId="4">#REF!</definedName>
    <definedName name="BS_BALANCE" localSheetId="10">#REF!</definedName>
    <definedName name="BS_BALANCE">#REF!</definedName>
    <definedName name="BS_CR" localSheetId="19">#REF!</definedName>
    <definedName name="BS_CR" localSheetId="23">#REF!</definedName>
    <definedName name="BS_CR" localSheetId="24">#REF!</definedName>
    <definedName name="BS_CR" localSheetId="25">#REF!</definedName>
    <definedName name="BS_CR" localSheetId="26">#REF!</definedName>
    <definedName name="BS_CR" localSheetId="4">#REF!</definedName>
    <definedName name="BS_CR" localSheetId="10">#REF!</definedName>
    <definedName name="BS_CR">#REF!</definedName>
    <definedName name="BS_CR_EQU" localSheetId="19">#REF!</definedName>
    <definedName name="BS_CR_EQU" localSheetId="23">#REF!</definedName>
    <definedName name="BS_CR_EQU" localSheetId="24">#REF!</definedName>
    <definedName name="BS_CR_EQU" localSheetId="25">#REF!</definedName>
    <definedName name="BS_CR_EQU" localSheetId="26">#REF!</definedName>
    <definedName name="BS_CR_EQU" localSheetId="4">#REF!</definedName>
    <definedName name="BS_CR_EQU" localSheetId="10">#REF!</definedName>
    <definedName name="BS_CR_EQU">#REF!</definedName>
    <definedName name="BS_DB" localSheetId="19">#REF!</definedName>
    <definedName name="BS_DB" localSheetId="23">#REF!</definedName>
    <definedName name="BS_DB" localSheetId="24">#REF!</definedName>
    <definedName name="BS_DB" localSheetId="25">#REF!</definedName>
    <definedName name="BS_DB" localSheetId="26">#REF!</definedName>
    <definedName name="BS_DB" localSheetId="4">#REF!</definedName>
    <definedName name="BS_DB" localSheetId="10">#REF!</definedName>
    <definedName name="BS_DB">#REF!</definedName>
    <definedName name="BS_DB_EQU" localSheetId="19">#REF!</definedName>
    <definedName name="BS_DB_EQU" localSheetId="23">#REF!</definedName>
    <definedName name="BS_DB_EQU" localSheetId="24">#REF!</definedName>
    <definedName name="BS_DB_EQU" localSheetId="25">#REF!</definedName>
    <definedName name="BS_DB_EQU" localSheetId="26">#REF!</definedName>
    <definedName name="BS_DB_EQU" localSheetId="4">#REF!</definedName>
    <definedName name="BS_DB_EQU" localSheetId="10">#REF!</definedName>
    <definedName name="BS_DB_EQU">#REF!</definedName>
    <definedName name="BS_DT" localSheetId="19">#REF!</definedName>
    <definedName name="BS_DT" localSheetId="23">#REF!</definedName>
    <definedName name="BS_DT" localSheetId="24">#REF!</definedName>
    <definedName name="BS_DT" localSheetId="25">#REF!</definedName>
    <definedName name="BS_DT" localSheetId="26">#REF!</definedName>
    <definedName name="BS_DT" localSheetId="4">#REF!</definedName>
    <definedName name="BS_DT" localSheetId="10">#REF!</definedName>
    <definedName name="BS_DT">#REF!</definedName>
    <definedName name="BS_ISO" localSheetId="19">#REF!</definedName>
    <definedName name="BS_ISO" localSheetId="23">#REF!</definedName>
    <definedName name="BS_ISO" localSheetId="24">#REF!</definedName>
    <definedName name="BS_ISO" localSheetId="25">#REF!</definedName>
    <definedName name="BS_ISO" localSheetId="26">#REF!</definedName>
    <definedName name="BS_ISO" localSheetId="4">#REF!</definedName>
    <definedName name="BS_ISO" localSheetId="10">#REF!</definedName>
    <definedName name="BS_ISO">#REF!</definedName>
    <definedName name="CurrentDate" localSheetId="19">#REF!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4">#REF!</definedName>
    <definedName name="CurrentDate" localSheetId="10">#REF!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86" l="1"/>
  <c r="D8" i="86"/>
  <c r="D14" i="86" l="1"/>
  <c r="D13" i="86"/>
  <c r="C13" i="86" l="1"/>
  <c r="C12" i="69" l="1"/>
  <c r="C22" i="74" l="1"/>
  <c r="E20" i="72"/>
  <c r="E19" i="72"/>
  <c r="E18" i="72"/>
  <c r="E17" i="72"/>
  <c r="E16" i="72"/>
  <c r="E14" i="72"/>
  <c r="E13" i="72"/>
  <c r="E15" i="72"/>
  <c r="E12" i="72"/>
  <c r="E11" i="72"/>
  <c r="E10" i="72"/>
  <c r="E9" i="72"/>
  <c r="E8" i="72"/>
  <c r="C37" i="69" l="1"/>
  <c r="C45" i="69"/>
  <c r="C26" i="69"/>
  <c r="E66" i="53"/>
  <c r="E64" i="53"/>
  <c r="C61" i="53"/>
  <c r="E61" i="53" s="1"/>
  <c r="E60" i="53"/>
  <c r="E59" i="53"/>
  <c r="E58" i="53"/>
  <c r="D53" i="53"/>
  <c r="C53" i="53"/>
  <c r="E52" i="53"/>
  <c r="E51" i="53"/>
  <c r="E50" i="53"/>
  <c r="E49" i="53"/>
  <c r="E48" i="53"/>
  <c r="E47" i="53"/>
  <c r="E44" i="53"/>
  <c r="E43" i="53"/>
  <c r="E42" i="53"/>
  <c r="E41" i="53"/>
  <c r="E40" i="53"/>
  <c r="E39" i="53"/>
  <c r="E38" i="53"/>
  <c r="E37" i="53"/>
  <c r="E36" i="53"/>
  <c r="E35" i="53"/>
  <c r="D34" i="53"/>
  <c r="D45" i="53" s="1"/>
  <c r="D54" i="53" s="1"/>
  <c r="C34" i="53"/>
  <c r="C45" i="53" s="1"/>
  <c r="D30" i="53"/>
  <c r="C30" i="53"/>
  <c r="E29" i="53"/>
  <c r="E28" i="53"/>
  <c r="E27" i="53"/>
  <c r="E26" i="53"/>
  <c r="E25" i="53"/>
  <c r="E24" i="53"/>
  <c r="E21" i="53"/>
  <c r="E20" i="53"/>
  <c r="E19" i="53"/>
  <c r="E18" i="53"/>
  <c r="E17" i="53"/>
  <c r="E16" i="53"/>
  <c r="E15" i="53"/>
  <c r="E14" i="53"/>
  <c r="E13" i="53"/>
  <c r="E12" i="53"/>
  <c r="D11" i="53"/>
  <c r="D9" i="53" s="1"/>
  <c r="D22" i="53" s="1"/>
  <c r="D31" i="53" s="1"/>
  <c r="C11" i="53"/>
  <c r="C9" i="53" s="1"/>
  <c r="C22" i="53" s="1"/>
  <c r="E10" i="53"/>
  <c r="E8" i="53"/>
  <c r="G14" i="62"/>
  <c r="F14" i="62"/>
  <c r="D14" i="62"/>
  <c r="C14" i="62"/>
  <c r="E11" i="53" l="1"/>
  <c r="E30" i="53"/>
  <c r="E34" i="53"/>
  <c r="E9" i="53"/>
  <c r="E53" i="53"/>
  <c r="C54" i="53"/>
  <c r="E54" i="53" s="1"/>
  <c r="E45" i="53"/>
  <c r="C31" i="53"/>
  <c r="E22" i="53"/>
  <c r="D56" i="53"/>
  <c r="D63" i="53" s="1"/>
  <c r="D65" i="53" s="1"/>
  <c r="D67" i="53" s="1"/>
  <c r="B3" i="89"/>
  <c r="B3" i="88"/>
  <c r="B3" i="87"/>
  <c r="B3" i="86"/>
  <c r="B3" i="85"/>
  <c r="B3" i="84"/>
  <c r="B3" i="83"/>
  <c r="B3" i="82"/>
  <c r="B3" i="81"/>
  <c r="C56" i="53" l="1"/>
  <c r="E31" i="53"/>
  <c r="C10" i="85"/>
  <c r="C19" i="85" s="1"/>
  <c r="D12" i="84"/>
  <c r="D7" i="84"/>
  <c r="I33" i="83"/>
  <c r="I32" i="83"/>
  <c r="I31" i="83"/>
  <c r="I30" i="83"/>
  <c r="I29" i="83"/>
  <c r="I28" i="83"/>
  <c r="I27" i="83"/>
  <c r="I26" i="83"/>
  <c r="I25" i="83"/>
  <c r="I24" i="83"/>
  <c r="I23" i="83"/>
  <c r="I22" i="83"/>
  <c r="I21" i="83"/>
  <c r="I20" i="83"/>
  <c r="I19" i="83"/>
  <c r="I18" i="83"/>
  <c r="I17" i="83"/>
  <c r="I16" i="83"/>
  <c r="I15" i="83"/>
  <c r="I14" i="83"/>
  <c r="I13" i="83"/>
  <c r="I12" i="83"/>
  <c r="I11" i="83"/>
  <c r="I10" i="83"/>
  <c r="I9" i="83"/>
  <c r="I8" i="83"/>
  <c r="I7" i="83"/>
  <c r="I23" i="82"/>
  <c r="I22" i="82"/>
  <c r="I20" i="82"/>
  <c r="I19" i="82"/>
  <c r="I18" i="82"/>
  <c r="I17" i="82"/>
  <c r="I16" i="82"/>
  <c r="I15" i="82"/>
  <c r="I14" i="82"/>
  <c r="I13" i="82"/>
  <c r="I12" i="82"/>
  <c r="I11" i="82"/>
  <c r="I10" i="82"/>
  <c r="I9" i="82"/>
  <c r="I8" i="82"/>
  <c r="I7" i="82"/>
  <c r="D19" i="84" l="1"/>
  <c r="C63" i="53"/>
  <c r="E56" i="53"/>
  <c r="I34" i="83"/>
  <c r="I21" i="82"/>
  <c r="B2" i="80"/>
  <c r="B1" i="80"/>
  <c r="E63" i="53" l="1"/>
  <c r="C65" i="53"/>
  <c r="B2" i="79"/>
  <c r="B2" i="37"/>
  <c r="B2" i="36"/>
  <c r="B2" i="74"/>
  <c r="B2" i="64"/>
  <c r="B2" i="35"/>
  <c r="B2" i="69"/>
  <c r="B2" i="77"/>
  <c r="B2" i="28"/>
  <c r="B2" i="73"/>
  <c r="B2" i="72"/>
  <c r="B2" i="52"/>
  <c r="B2" i="75"/>
  <c r="B2" i="71" s="1"/>
  <c r="B2" i="53"/>
  <c r="B2" i="62"/>
  <c r="E65" i="53" l="1"/>
  <c r="C67" i="53"/>
  <c r="E67" i="53" s="1"/>
  <c r="C5" i="6"/>
  <c r="G5" i="6"/>
  <c r="F5" i="6"/>
  <c r="E5" i="6"/>
  <c r="D5" i="6"/>
  <c r="G5" i="71"/>
  <c r="F5" i="71"/>
  <c r="E5" i="71"/>
  <c r="D5" i="71"/>
  <c r="C5" i="71"/>
  <c r="G6" i="71" l="1"/>
  <c r="G13" i="71" s="1"/>
  <c r="F6" i="71"/>
  <c r="F13" i="71" s="1"/>
  <c r="E6" i="71"/>
  <c r="E13" i="71" s="1"/>
  <c r="D6" i="71"/>
  <c r="D13" i="71" s="1"/>
  <c r="C6" i="71"/>
  <c r="C13" i="71" s="1"/>
  <c r="B1" i="79" l="1"/>
  <c r="B1" i="37"/>
  <c r="B1" i="36"/>
  <c r="B1" i="74"/>
  <c r="B1" i="64"/>
  <c r="B1" i="35"/>
  <c r="B1" i="69"/>
  <c r="B1" i="77"/>
  <c r="B1" i="28"/>
  <c r="B1" i="73"/>
  <c r="B1" i="72"/>
  <c r="B1" i="52"/>
  <c r="B1" i="71"/>
  <c r="B1" i="75"/>
  <c r="B1" i="53"/>
  <c r="B1" i="62"/>
  <c r="B1" i="6"/>
  <c r="C21" i="77" l="1"/>
  <c r="D12" i="77"/>
  <c r="D13" i="77"/>
  <c r="D11" i="77"/>
  <c r="D8" i="77"/>
  <c r="D9" i="77"/>
  <c r="D7" i="77"/>
  <c r="C20" i="77"/>
  <c r="C19" i="77"/>
  <c r="D21" i="77" l="1"/>
  <c r="D19" i="77"/>
  <c r="D20" i="77"/>
  <c r="H14" i="74" l="1"/>
  <c r="E8" i="37" l="1"/>
  <c r="K8" i="37" s="1"/>
  <c r="N16" i="37"/>
  <c r="N17" i="37"/>
  <c r="N18" i="37"/>
  <c r="N19" i="37"/>
  <c r="N20" i="37"/>
  <c r="N15" i="37"/>
  <c r="N13" i="37"/>
  <c r="N10" i="37"/>
  <c r="N9" i="37"/>
  <c r="N11" i="37"/>
  <c r="N12" i="37"/>
  <c r="E19" i="37"/>
  <c r="E18" i="37"/>
  <c r="E17" i="37"/>
  <c r="E16" i="37"/>
  <c r="E15" i="37"/>
  <c r="M14" i="37"/>
  <c r="L14" i="37"/>
  <c r="K14" i="37"/>
  <c r="J14" i="37"/>
  <c r="I14" i="37"/>
  <c r="H14" i="37"/>
  <c r="G14" i="37"/>
  <c r="F14" i="37"/>
  <c r="C14" i="37"/>
  <c r="E12" i="37"/>
  <c r="E11" i="37"/>
  <c r="E10" i="37"/>
  <c r="E9" i="37"/>
  <c r="M7" i="37"/>
  <c r="M21" i="37" s="1"/>
  <c r="L7" i="37"/>
  <c r="J7" i="37"/>
  <c r="J21" i="37" s="1"/>
  <c r="I7" i="37"/>
  <c r="I21" i="37" s="1"/>
  <c r="H7" i="37"/>
  <c r="H21" i="37" s="1"/>
  <c r="G7" i="37"/>
  <c r="G21" i="37" s="1"/>
  <c r="F7" i="37"/>
  <c r="F21" i="37" s="1"/>
  <c r="C7" i="37"/>
  <c r="L21" i="37" l="1"/>
  <c r="N14" i="37"/>
  <c r="E14" i="37"/>
  <c r="E7" i="37"/>
  <c r="C21" i="37"/>
  <c r="N8" i="37"/>
  <c r="E21" i="37" l="1"/>
  <c r="N7" i="37"/>
  <c r="N21" i="37" s="1"/>
  <c r="K7" i="37"/>
  <c r="K21" i="37" s="1"/>
  <c r="E21" i="72" l="1"/>
  <c r="C5" i="73" s="1"/>
  <c r="C21" i="72" l="1"/>
  <c r="S21" i="35" l="1"/>
  <c r="S20" i="35"/>
  <c r="S19" i="35"/>
  <c r="S18" i="35"/>
  <c r="S17" i="35"/>
  <c r="S16" i="35"/>
  <c r="S15" i="35"/>
  <c r="S14" i="35"/>
  <c r="S13" i="35"/>
  <c r="S12" i="35"/>
  <c r="S11" i="35"/>
  <c r="S10" i="35"/>
  <c r="S9" i="35"/>
  <c r="S8" i="35"/>
  <c r="S22" i="35" l="1"/>
  <c r="D21" i="72" l="1"/>
  <c r="D22" i="35" l="1"/>
  <c r="E22" i="35"/>
  <c r="F22" i="35"/>
  <c r="G22" i="35"/>
  <c r="H22" i="35"/>
  <c r="I22" i="35"/>
  <c r="J22" i="35"/>
  <c r="K22" i="35"/>
  <c r="L22" i="35"/>
  <c r="M22" i="35"/>
  <c r="N22" i="35"/>
  <c r="O22" i="35"/>
  <c r="P22" i="35"/>
  <c r="Q22" i="35"/>
  <c r="R22" i="35"/>
  <c r="C22" i="35"/>
  <c r="G22" i="74" l="1"/>
  <c r="F22" i="74"/>
  <c r="H8" i="74"/>
  <c r="V7" i="64" l="1"/>
  <c r="H9" i="74"/>
  <c r="H10" i="74"/>
  <c r="H11" i="74"/>
  <c r="H12" i="74"/>
  <c r="H13" i="74"/>
  <c r="H15" i="74"/>
  <c r="H16" i="74"/>
  <c r="H17" i="74"/>
  <c r="H18" i="74"/>
  <c r="H19" i="74"/>
  <c r="H20" i="74"/>
  <c r="H21" i="74"/>
  <c r="T21" i="64" l="1"/>
  <c r="U21" i="64"/>
  <c r="V9" i="64"/>
  <c r="D31" i="62" l="1"/>
  <c r="D41" i="62" s="1"/>
  <c r="C31" i="62"/>
  <c r="C41" i="62" s="1"/>
  <c r="C20" i="62"/>
  <c r="G31" i="62" l="1"/>
  <c r="G41" i="62" s="1"/>
  <c r="F31" i="62"/>
  <c r="F41" i="62" s="1"/>
  <c r="F20" i="62"/>
  <c r="G20" i="62"/>
  <c r="D20" i="62"/>
  <c r="E41" i="62" l="1"/>
  <c r="E31" i="62"/>
  <c r="D22" i="74"/>
  <c r="E22" i="74"/>
  <c r="H22" i="74" s="1"/>
  <c r="C8" i="73" l="1"/>
  <c r="C13" i="73" s="1"/>
  <c r="C43" i="28"/>
  <c r="C31" i="28" l="1"/>
  <c r="C30" i="28" s="1"/>
  <c r="C21" i="64" l="1"/>
  <c r="D21" i="64"/>
  <c r="E21" i="64"/>
  <c r="F21" i="64"/>
  <c r="G21" i="64"/>
  <c r="H21" i="64"/>
  <c r="I21" i="64"/>
  <c r="J21" i="64"/>
  <c r="K21" i="64"/>
  <c r="L21" i="64"/>
  <c r="M21" i="64"/>
  <c r="N21" i="64"/>
  <c r="O21" i="64"/>
  <c r="P21" i="64"/>
  <c r="Q21" i="64"/>
  <c r="R21" i="64"/>
  <c r="S21" i="64"/>
  <c r="V8" i="64" l="1"/>
  <c r="V10" i="64"/>
  <c r="V11" i="64"/>
  <c r="V12" i="64"/>
  <c r="V13" i="64"/>
  <c r="V14" i="64"/>
  <c r="V15" i="64"/>
  <c r="V16" i="64"/>
  <c r="V17" i="64"/>
  <c r="V18" i="64"/>
  <c r="V19" i="64"/>
  <c r="V20" i="64"/>
  <c r="V21" i="64" l="1"/>
  <c r="C47" i="28" l="1"/>
  <c r="C52" i="28" s="1"/>
  <c r="C35" i="28"/>
  <c r="C41" i="28" s="1"/>
  <c r="C12" i="28"/>
  <c r="C6" i="28" l="1"/>
  <c r="C28" i="28" s="1"/>
  <c r="H41" i="62"/>
  <c r="H8" i="62"/>
  <c r="H9" i="62"/>
  <c r="H10" i="62"/>
  <c r="H11" i="62"/>
  <c r="H12" i="62"/>
  <c r="H13" i="62"/>
  <c r="H14" i="62"/>
  <c r="H15" i="62"/>
  <c r="H16" i="62"/>
  <c r="H17" i="62"/>
  <c r="H18" i="62"/>
  <c r="H19" i="62"/>
  <c r="H20" i="62"/>
  <c r="H22" i="62"/>
  <c r="H23" i="62"/>
  <c r="H24" i="62"/>
  <c r="H25" i="62"/>
  <c r="H26" i="62"/>
  <c r="H27" i="62"/>
  <c r="H28" i="62"/>
  <c r="H29" i="62"/>
  <c r="H30" i="62"/>
  <c r="H31" i="62"/>
  <c r="H33" i="62"/>
  <c r="H34" i="62"/>
  <c r="H35" i="62"/>
  <c r="H36" i="62"/>
  <c r="H37" i="62"/>
  <c r="H38" i="62"/>
  <c r="H39" i="62"/>
  <c r="H40" i="62"/>
  <c r="H7" i="62"/>
  <c r="E33" i="62"/>
  <c r="E34" i="62"/>
  <c r="E35" i="62"/>
  <c r="E36" i="62"/>
  <c r="E37" i="62"/>
  <c r="E38" i="62"/>
  <c r="E39" i="62"/>
  <c r="E40" i="62"/>
  <c r="E23" i="62"/>
  <c r="E24" i="62"/>
  <c r="E25" i="62"/>
  <c r="E26" i="62"/>
  <c r="E27" i="62"/>
  <c r="E28" i="62"/>
  <c r="E29" i="62"/>
  <c r="E30" i="62"/>
  <c r="E22" i="62"/>
  <c r="E8" i="62"/>
  <c r="E9" i="62"/>
  <c r="E10" i="62"/>
  <c r="E11" i="62"/>
  <c r="E12" i="62"/>
  <c r="E13" i="62"/>
  <c r="E14" i="62"/>
  <c r="E15" i="62"/>
  <c r="E16" i="62"/>
  <c r="E17" i="62"/>
  <c r="E18" i="62"/>
  <c r="E19" i="62"/>
  <c r="E20" i="62"/>
  <c r="E7" i="62"/>
</calcChain>
</file>

<file path=xl/sharedStrings.xml><?xml version="1.0" encoding="utf-8"?>
<sst xmlns="http://schemas.openxmlformats.org/spreadsheetml/2006/main" count="1490" uniqueCount="990">
  <si>
    <t>a</t>
  </si>
  <si>
    <t>b</t>
  </si>
  <si>
    <t>c</t>
  </si>
  <si>
    <t>d</t>
  </si>
  <si>
    <t>e</t>
  </si>
  <si>
    <t>f</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</si>
  <si>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</si>
  <si>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</si>
  <si>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</si>
  <si>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</si>
  <si>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</si>
  <si>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</si>
  <si>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</si>
  <si>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</si>
  <si>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</si>
  <si>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</si>
  <si>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</si>
  <si>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</si>
  <si>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</si>
  <si>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</si>
  <si>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</si>
  <si>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</si>
  <si>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გარესაბალანსო ელემენტები</t>
  </si>
  <si>
    <t>ძირითადი პირველადი კაპიტალი</t>
  </si>
  <si>
    <t>დამატებითი პირველადი კაპიტალი</t>
  </si>
  <si>
    <t>მეორადი კაპიტალი</t>
  </si>
  <si>
    <t>N</t>
  </si>
  <si>
    <t>ლარი</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</si>
  <si>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</si>
  <si>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</si>
  <si>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</si>
  <si>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</si>
  <si>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</si>
  <si>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</si>
  <si>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</si>
  <si>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</si>
  <si>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</si>
  <si>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</si>
  <si>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</si>
  <si>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</si>
  <si>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</si>
  <si>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</si>
  <si>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</si>
  <si>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</si>
  <si>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</si>
  <si>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</si>
  <si>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</si>
  <si>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</si>
  <si>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</si>
  <si>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</si>
  <si>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</si>
  <si>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</si>
  <si>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</si>
  <si>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</si>
  <si>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</si>
  <si>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</si>
  <si>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</si>
  <si>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</si>
  <si>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</si>
  <si>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</si>
  <si>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</si>
  <si>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</si>
  <si>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</si>
  <si>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საერთო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</si>
  <si>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</si>
  <si>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</si>
  <si>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</si>
  <si>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</si>
  <si>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სულ</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</si>
  <si>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</si>
  <si>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</si>
  <si>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</si>
  <si>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</si>
  <si>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</si>
  <si>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</si>
  <si>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ქონების იპოთეკით</t>
  </si>
  <si>
    <t>პროცენტი</t>
  </si>
  <si>
    <t>კონტრაგენტთან დაკავშირებული საკრედიტო რისკის მიხედვით შეწონილი რისკის პოზიციები</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</si>
  <si>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</si>
  <si>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</si>
  <si>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</si>
  <si>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</si>
  <si>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</si>
  <si>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</si>
  <si>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</si>
  <si>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</si>
  <si>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რისკის პოზიციების 
ღირებულება</t>
  </si>
  <si>
    <t xml:space="preserve">ნომინალური 
ღირებულება </t>
  </si>
  <si>
    <t>საზედამხედველო კაპიტალი</t>
  </si>
  <si>
    <t>პირველადი კაპიტალი</t>
  </si>
  <si>
    <t>საპროცენტო ხარჯები</t>
  </si>
  <si>
    <t>წმინდა საკომისიო და სხვა შემოსავლები მომსახურეობის მიხედვით</t>
  </si>
  <si>
    <t>საპროცენტო შემოსავლები</t>
  </si>
  <si>
    <t>ლარებით</t>
  </si>
  <si>
    <t>უცხ.ვალუტა</t>
  </si>
  <si>
    <t>სხვა ვალდებულებები</t>
  </si>
  <si>
    <t>უცხ. ვალუტა</t>
  </si>
  <si>
    <t>საპროცენტო შემოსავლები ბანკებიდან "ნოსტრო" ანგარიშებისა და დეპოზიტების მიხედვით</t>
  </si>
  <si>
    <t>საპროცენტო შემოსავლები სესხებიდან</t>
  </si>
  <si>
    <t>ბანკთაშორისი სესხებიდან</t>
  </si>
  <si>
    <t>ვაჭრობისა და მომსახურეობის სექტორზე გაცემული სესხებიდან</t>
  </si>
  <si>
    <t>ენერგეტიკის სექტორზე გაცემული სესხებიდან</t>
  </si>
  <si>
    <t>სოფლის მეურნეობის და მეტყევეობის სექტორზე გაცემული სესხებიდან</t>
  </si>
  <si>
    <t>მშენებლობის სექტორზე გაცემული სესხებიდან</t>
  </si>
  <si>
    <t>სამთომომპოვებელ და გადამამუშავებელ სექტორზე გაცემული სესხებიდან</t>
  </si>
  <si>
    <t>ტრანსპორტისა და კავშირგაბმულობის სექტორზე გაცემული სესხებიდან</t>
  </si>
  <si>
    <t>ფიზიკურ პირებზე გაცემული სესხებიდან</t>
  </si>
  <si>
    <t>დანარჩენ სექტორზე გაცემული სესხებიდან</t>
  </si>
  <si>
    <t>შემოსავლები ჯარიმებიდან/საურავებიდან კლიენტებისათვის მიცემული სესხების მიხედვით</t>
  </si>
  <si>
    <t>საპროცენტო და დისკონტური შემოსავლები ფასიანი ქაღალდებიდან</t>
  </si>
  <si>
    <t>სხვა საპროცენტო შემოსავლები</t>
  </si>
  <si>
    <t>მთლიანი საპროცენტო შემოსავლები</t>
  </si>
  <si>
    <t>მოთხოვნამდე დეპოზიტებზე გადახდილი პროცენტები</t>
  </si>
  <si>
    <t>ვადიან დეპოზიტებზე გადახდილი პროცენტები</t>
  </si>
  <si>
    <t>ბანკის დეპოზიტებზე გადახდილი პროცენტები</t>
  </si>
  <si>
    <t>საკუთარ სავალო ფასიან ქაღალდებზე გადახდილი პროცენტები</t>
  </si>
  <si>
    <t>ნასესხებ სახსრებზე გადახდილი პროცენტები</t>
  </si>
  <si>
    <t>სხვა საპროცენტო ხარჯები</t>
  </si>
  <si>
    <t>მთლიანი საპროცენტო ხარჯები</t>
  </si>
  <si>
    <t>წმინდა საპროცენტო შემოსავალი</t>
  </si>
  <si>
    <t>არასაპროცენტო შემოსავლები</t>
  </si>
  <si>
    <t xml:space="preserve"> საკომისიო და სხვა შემოსავლები გაწეული მომსახურეობის მიხედვით</t>
  </si>
  <si>
    <t xml:space="preserve"> საკომისიო და სხვა ხარჯები მიღებული მომსახურეობის მიხედვით</t>
  </si>
  <si>
    <t>მიღებული დივიდენდები</t>
  </si>
  <si>
    <t>მოგება (ზარალი) დილინგური ფასიანი ქაღალდებიდან</t>
  </si>
  <si>
    <t>მოგება (ზარალი) საინვესტიციო ფასიანი ქაღალდებიდან</t>
  </si>
  <si>
    <t>მოგება (ზარალი) ვალუტის ყიდვა–გაყიდვის ოპერაციებიდან</t>
  </si>
  <si>
    <t>მოგება (ზარალი) სავალუტო სახსრების გადაფასებიდან</t>
  </si>
  <si>
    <t>მოგება (ზარალი) ქონების გაყიდვიდან</t>
  </si>
  <si>
    <t>სხვა საბანკო ოპერაციებიდან მიღებული არასაპროცენტო შემოსავლები</t>
  </si>
  <si>
    <t>სხვა არასაპროცენტო შემოსავლები</t>
  </si>
  <si>
    <t>მთლიანი არასაპროცენტო შემოსავლები</t>
  </si>
  <si>
    <t>არასაპროცენტო ხარჯები</t>
  </si>
  <si>
    <t>სხვა საბანკო ოპერაციების მიხედვით გაწეული არასაპროცენტო ხარჯები</t>
  </si>
  <si>
    <t>ბანკის განვითარების, საკონსულტაციო და მარკეტინგის ხარჯები</t>
  </si>
  <si>
    <t>ბანკის პერსონალის ხარჯები</t>
  </si>
  <si>
    <t>ცვეთისა და ამორტიზაციის ხარჯები</t>
  </si>
  <si>
    <t>სხვა არასაპროცენტო ხარჯები</t>
  </si>
  <si>
    <t>მთლიანი არასაპროცენტო ხარჯები</t>
  </si>
  <si>
    <t>წმინდა არასაპროცენტო შემოსავალი</t>
  </si>
  <si>
    <t>წმინდა მოგება დარეზერვებამდე</t>
  </si>
  <si>
    <t>ზარალი სესხების შესაძლო დანაკარგების მიხედვით</t>
  </si>
  <si>
    <t>ზარალი ინვესტიციების და ფასიანი ქაღალდების გაუფასურების შესაძლო დანაკარგების მიხედვით</t>
  </si>
  <si>
    <t>ზარალი სხვა აქტივების შესაძლო დანაკარგების მიხედვით</t>
  </si>
  <si>
    <t>მთლიანი ზარალი აქტივების შესაძლო დანაკარგების მიხედვით</t>
  </si>
  <si>
    <t>მოგების გადასახადი</t>
  </si>
  <si>
    <t>მოგება გადასახადის გადახდის შემდეგ</t>
  </si>
  <si>
    <t>გაუთვალისწინებელი შემოსავლები (ხარჯები)</t>
  </si>
  <si>
    <t>წმინდა მოგება</t>
  </si>
  <si>
    <t>ინფორმაცია ბანკის სამეთვალყურეო საბჭოს, დირექტორატის და აქციონერთა შესახებ</t>
  </si>
  <si>
    <t>სამეთვალყურეო საბჭოს შემადგენლობა</t>
  </si>
  <si>
    <t>დირექტორთა საბჭოს შემადგენლობა</t>
  </si>
  <si>
    <t>საწესდებო კაპიტალის 1% და მეტი წილის მფლობელი აქციონერების ჩამონათვალი წილების მითითებით</t>
  </si>
  <si>
    <t>აქტივები</t>
  </si>
  <si>
    <t>ნაღდი ფული</t>
  </si>
  <si>
    <t>ფულადი სახსრები საქართველოს ეროვნულ ბანკში</t>
  </si>
  <si>
    <t>ფულადი სახსრები სხვა ბანკებში</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</si>
  <si>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</si>
  <si>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</si>
  <si>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</si>
  <si>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</si>
  <si>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</si>
  <si>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</si>
  <si>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</si>
  <si>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</si>
  <si>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</si>
  <si>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</si>
  <si>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</si>
  <si>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</si>
  <si>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</si>
  <si>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</si>
  <si>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</si>
  <si>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</si>
  <si>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</si>
  <si>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სუბორდინირებული ვალდებულებები</t>
  </si>
  <si>
    <t>მთლიანი ვალდებულებები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</si>
  <si>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</si>
  <si>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</si>
  <si>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</si>
  <si>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</si>
  <si>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</si>
  <si>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</si>
  <si>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სულ სააქციო კაპიტალი</t>
  </si>
  <si>
    <t>ვალდებულებები</t>
  </si>
  <si>
    <t>სააქციო კაპიტალი</t>
  </si>
  <si>
    <t>ფასიანი ქაღალდები დილინგური ოპერაციებისათვის</t>
  </si>
  <si>
    <t>საზედამხედველო კაპიტალი (მოცულობა, ლარი)</t>
  </si>
  <si>
    <t>რისკის მიხედვით შეწონილი რისკის პოზიციები</t>
  </si>
  <si>
    <t>ბანკი:</t>
  </si>
  <si>
    <t>თარიღი:</t>
  </si>
  <si>
    <t>ბაზელ III-ზე დაფუძნებული ჩარჩოს მიხედვით</t>
  </si>
  <si>
    <t>საოპერაციო რისკის მიხედვით შეწონილი რისკის პოზიციები</t>
  </si>
  <si>
    <t>საკრედიტო რისკი მიხედვით შეწონილი რისკის პოზიციები</t>
  </si>
  <si>
    <t>საბაზრო რისკის მიხედვით შეწონილი რისკის პოზიციები</t>
  </si>
  <si>
    <t>საანგარიშგებო პერიოდი</t>
  </si>
  <si>
    <t>წინა წლის შესაბამისი პერიოდი</t>
  </si>
  <si>
    <t>აქტივების გადაფასების რეზერვები</t>
  </si>
  <si>
    <t>მთლიანი ვალდებულებები და სააქციო კაპიტალი</t>
  </si>
  <si>
    <t>კრედიტის დაფინანსებული უზრუნველყოფა</t>
  </si>
  <si>
    <t>კრედიტის დაუფინანსებელი უზრუნველყოფა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</si>
  <si>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</si>
  <si>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</si>
  <si>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</si>
  <si>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</si>
  <si>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</si>
  <si>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</si>
  <si>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</si>
  <si>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</si>
  <si>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</si>
  <si>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</si>
  <si>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</si>
  <si>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</si>
  <si>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</si>
  <si>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</si>
  <si>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</si>
  <si>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</si>
  <si>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</si>
  <si>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</si>
  <si>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</si>
  <si>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</si>
  <si>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 მიმართ</t>
  </si>
  <si>
    <t>უპირობო და პირობითი მოთხოვნები კომერციული ბანკების მიმართ</t>
  </si>
  <si>
    <t>მოგება - ზარალის ანგარიშგება</t>
  </si>
  <si>
    <t>ძირითადი მაჩვენებლები</t>
  </si>
  <si>
    <t>წმინდა საპროცენტო მარჟა</t>
  </si>
  <si>
    <t xml:space="preserve">   </t>
  </si>
  <si>
    <t xml:space="preserve">წმინდა სესხები </t>
  </si>
  <si>
    <t xml:space="preserve">ფულადი სახსრები სხვა ბანკებში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</si>
  <si>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</si>
  <si>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</si>
  <si>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</si>
  <si>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 xml:space="preserve">სტანდარტიზებული საზედამხედველო ანგარიშგების საბალანსო ელემენტები </t>
  </si>
  <si>
    <t xml:space="preserve">    მინუს: გამოსყიდული აქციები</t>
  </si>
  <si>
    <t>მათ შორის არამატერიალური აქტივები</t>
  </si>
  <si>
    <t>მათ შორის 10%-ზე ნაკლები  წილობრივი მფლობელობა, რომელიც შეზღუდულად აღიარდება</t>
  </si>
  <si>
    <t>მათ შორის მნიშვნელოვანი ინვესტიციები, რომლებიც შეზღუდულად აღიარდება</t>
  </si>
  <si>
    <t xml:space="preserve">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t>
  </si>
  <si>
    <t>g</t>
  </si>
  <si>
    <t>h</t>
  </si>
  <si>
    <t>i</t>
  </si>
  <si>
    <t>j</t>
  </si>
  <si>
    <t>k</t>
  </si>
  <si>
    <t>l</t>
  </si>
  <si>
    <t xml:space="preserve"> საბალანსო უწყისი</t>
  </si>
  <si>
    <t>ბალანსგარეშე ანგარიშგების უწყისი</t>
  </si>
  <si>
    <t xml:space="preserve">მათ შორის 10 %-იანი წილობრივი მფლობელობა ფინანსურ  დაწესებულებებში  </t>
  </si>
  <si>
    <t>საკრედიტო რისკის მიტიგაცია</t>
  </si>
  <si>
    <t>ოქროს სტანდარტული ზოდი ან მისი ექვივალენტი</t>
  </si>
  <si>
    <t>სხვა ერთეულები</t>
  </si>
  <si>
    <t>საკრედიტო რისკის მიხედვით შეწონილი რისკის პოზიციები</t>
  </si>
  <si>
    <t>საკრედიტო რისკის მიხედვით შეწონილი რისკის პოზიციები საკრედიტო რისკის მიტიგაციამდე</t>
  </si>
  <si>
    <t>1.1.1</t>
  </si>
  <si>
    <t>სულ რისკის მიხედვით შეწონილი რისკის პოზიციები</t>
  </si>
  <si>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</si>
  <si>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</si>
  <si>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</si>
  <si>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ბანკის გენერალური დირექტორი</t>
  </si>
  <si>
    <t>ბანკის ვებ-გვერდი</t>
  </si>
  <si>
    <t>სარჩევი</t>
  </si>
  <si>
    <t>საბალანსო უწყისი</t>
  </si>
  <si>
    <t>მოგება-ზარალის ანგარიშგება</t>
  </si>
  <si>
    <t xml:space="preserve">ბალანსგარეშე ანგარიშების უწყისი </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</si>
  <si>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</si>
  <si>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</si>
  <si>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სულ საკრედიტო რისკის მიხედვით შეწონვას დაქვემდებარებული რისკის პოზიციები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</si>
  <si>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</si>
  <si>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</si>
  <si>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</si>
  <si>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უწყისისა და საზედამხედველო კაპიტალის ელემენტებს შორის კავშირები</t>
  </si>
  <si>
    <t>კავშირი Capital-ის ცხრილთან</t>
  </si>
  <si>
    <t>ძირითადი საშუალებების საექსპლუატაციო ხარჯები</t>
  </si>
  <si>
    <t>მოგება გადასახადის გადახდამდე და გაუთვალისწინებელ შემოსავალ–ხარჯებამდე</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</si>
  <si>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</si>
  <si>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</si>
  <si>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</si>
  <si>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 xml:space="preserve">         გაცემული გარანტიები</t>
  </si>
  <si>
    <t xml:space="preserve">         აკრედიტივები</t>
  </si>
  <si>
    <t xml:space="preserve">         კლიენტების მიერ აუთვისებელი ნაშთები</t>
  </si>
  <si>
    <t xml:space="preserve">         სხვა პირობითი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</si>
  <si>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</si>
  <si>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</si>
  <si>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 xml:space="preserve">         ბანკის ფინანსური აქტივები</t>
  </si>
  <si>
    <t xml:space="preserve">         ბანკის არაფინანსური აქტივები</t>
  </si>
  <si>
    <t>ბანკის მოთხოვნის უზრუნველყოფის მიზნით მიღებული გარანტიები</t>
  </si>
  <si>
    <t xml:space="preserve">         თავდებობა, სოლიდარული პასუხისმგებლობა </t>
  </si>
  <si>
    <t xml:space="preserve">         გარანტია </t>
  </si>
  <si>
    <t>მოთხოვნის უზრუნველყოფის მიზნით ბანკის სასარგებლოდ დატვირთული აქტივები</t>
  </si>
  <si>
    <t xml:space="preserve">         ფულადი სახსრები</t>
  </si>
  <si>
    <t xml:space="preserve">         ძვირფასი ლითონები და ქვები </t>
  </si>
  <si>
    <t xml:space="preserve">         უძრავი ქონება</t>
  </si>
  <si>
    <t>5.3.1</t>
  </si>
  <si>
    <t xml:space="preserve">                     საცხოვრებელი</t>
  </si>
  <si>
    <t>5.3.2</t>
  </si>
  <si>
    <t xml:space="preserve">                     კომერციული</t>
  </si>
  <si>
    <t>5.3.3</t>
  </si>
  <si>
    <t xml:space="preserve">                        კომპლექსური ტიპის უძრავი ქონება</t>
  </si>
  <si>
    <t>5.3.4</t>
  </si>
  <si>
    <t xml:space="preserve">                    მიწის ნაკვეთები (შენობა ნაგებობების გარეშე)</t>
  </si>
  <si>
    <t>5.3.5</t>
  </si>
  <si>
    <t xml:space="preserve">                    სხვა</t>
  </si>
  <si>
    <t xml:space="preserve">         მოძრავი ქონება</t>
  </si>
  <si>
    <t xml:space="preserve">         წილის გირავნობა</t>
  </si>
  <si>
    <t xml:space="preserve">         ფასიანი ქაღალდები</t>
  </si>
  <si>
    <t xml:space="preserve">         სხვა </t>
  </si>
  <si>
    <t>წარმოებული ფინანსური ინსტრუმენტები</t>
  </si>
  <si>
    <t xml:space="preserve">          სავალუტო კურსთან დაკავშირებული კონტრაქტების (გარდა ოფციონებისა) ფარგლებში გასაცები თანხები</t>
  </si>
  <si>
    <t xml:space="preserve">          საპროცენტო განაკვეთთან დაკავშირებული კონტრაქტების (გარდა ოფციონებისა) ძირითადი თანხა </t>
  </si>
  <si>
    <t xml:space="preserve">          გაყიდული ოფციონები</t>
  </si>
  <si>
    <t xml:space="preserve">          ნაყიდი ოფციონები</t>
  </si>
  <si>
    <t xml:space="preserve">          სხვა წარმოებული ინსტრუმენტების ფარგლებში ბანკის პოტენციური მოთხოვნის ნომინალური ღირებულება</t>
  </si>
  <si>
    <t xml:space="preserve">          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</si>
  <si>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ბანკის ბალანსზე აუღიარებელი საკრედიტო მოთხოვნები</t>
  </si>
  <si>
    <t xml:space="preserve">          ბოლო 3 თვის განმავალობაში ბალანსიდან ჩამოწერილი საკრედიტო მოთხოვნების ძირი თანხა</t>
  </si>
  <si>
    <t xml:space="preserve">          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</si>
  <si>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 xml:space="preserve">          ბოლო 5 წლის განმავლობაში (ბოლო 3 თვის ჩათვლით) ბალანსიდან ჩამოწერილი საკრედიტო მოთხოვნების ძირი თანხა</t>
  </si>
  <si>
    <t xml:space="preserve">          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</si>
  <si>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შეუქცევადი საოპერაციო იჯარა</t>
  </si>
  <si>
    <t xml:space="preserve">          ვადის გარეშე ხელშეკრულების ფარგლებში</t>
  </si>
  <si>
    <t xml:space="preserve">          1 წლამდე ვადით</t>
  </si>
  <si>
    <t xml:space="preserve">          1-დან 2 წლამდე ვადით</t>
  </si>
  <si>
    <t xml:space="preserve">          2-დან 3 წლამდე ვადით</t>
  </si>
  <si>
    <t xml:space="preserve">          3-დან 4 წლამდე ვადით</t>
  </si>
  <si>
    <t xml:space="preserve">          4-დან 5 წლამდე ვადით</t>
  </si>
  <si>
    <t xml:space="preserve">          5 წელზე მეტი ვადით</t>
  </si>
  <si>
    <t>კაპიტალური დანახარჯების პოტენციური სახელშეკრულებო ვალდებულება</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</si>
  <si>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</si>
  <si>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</si>
  <si>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(T), (T-1), (T-2), (T-3), (T-4) სვეტებში ბანკებმა უნდა გაამჟღავნოს საანგარიშგებო პერიოდისა (კვარტლის) და  წინა 4 კვარტლის შესაბამისი მონაცემები.</t>
  </si>
  <si>
    <t>თუ რომელიმე მაჩვენებელი, ახალი სტანდარტის შესაბამისად, ქვეყნდება პირველად, (მაგალითად ბაზელ III-ზე დაფუძნებული ჩარჩოს შესაბამისი კაპიტალი) ბანკები არ არიან ვალდებულნი, შეავსონ წინა ოთხი კვარტალის შესაბამისი ველები.</t>
  </si>
  <si>
    <t>მთლიანი აქტივები – საბალანსო უწყისით გათვალისწინებული მთლიანი აქტივები;</t>
  </si>
  <si>
    <t>მთლიანი ვალდებულებები – საბალანსო უწყისით გათვალისწინებული მთლიანი ვალდებულებები;</t>
  </si>
  <si>
    <t>სააქციო კაპიტალი – საბალანსო უწყისით გათვალისწინებული სააქციო კაპიტალი;</t>
  </si>
  <si>
    <t>მთლიანი საპროცენტო შემოსავლები – წლიურად გადაანგარიშებული მთლიანი საპროცენტო შემოსავლები;</t>
  </si>
  <si>
    <t>მთლიანი საპროცენტო ხარჯები – წლიურად გადაანგარიშებული მთლიანი საპროცენტო ხარჯები;</t>
  </si>
  <si>
    <t>საოპერაციო შედეგი – წლიურად გადაანგარიშებული ბანკის ყოველდღიური საოპერაციო საქმიანობისგან მიღებული შედეგი, რომელიც გამოითვლება როგორც წმინდა საპროცენტო შემოსავალს მიმატებული მთლიანი არასაპროცენტო შემოსავლები გარდა დილინგური ფასიანი ქაღალდებიდან, საინვესტიციო ფასიანი ქაღალდებიდან, სავალუტო სახსრების გადაფასებიდან და ქონების გაყიდვიდან მიღებული მოგება/ზარალისა, და გამოკლებული მთლიანი არასაპროცენტო ხარჯები;</t>
  </si>
  <si>
    <t>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</si>
  <si>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(13) 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</si>
  <si>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</si>
  <si>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(14) 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</si>
  <si>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</si>
  <si>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(15) 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</si>
  <si>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მთლიანი სესხები – საბალანსო უწყისით გათვალისწინებული მთლიანი სესხები;</t>
  </si>
  <si>
    <t>სშდრ – საბალანსო უწყისით გათვალისწინებული სესხების შესაძლო დანაკარგების რეზერვი, რომელიც იქმნება ბანკის მიერ სესხების შესაძლო დანაკარგების დასაფარავად, არაიდენტიფიცირებული და იდენტიფიცირებული ზარალისათვის;</t>
  </si>
  <si>
    <t>უმოქმედო სესხები – მთლიანი სესხებიდან ბანკის მიერ არასტანდარტული, საეჭვო და უიმედო კატეგორიად კლასიფიცირებული სესხების ჯამი;</t>
  </si>
  <si>
    <t>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</si>
  <si>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(20) 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</si>
  <si>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ლიკვიდური აქტივები – ეროვნული ბანკის მიერ დადგენილი წესით განსაზღვრული ფულადი სახსრები და ისეთი სახის აქტივები, რომლებსაც აქვთ ფულად სახსრებად მყისიერად (სწრაფად) გადაქცევის უნარი და შესაძლებლობა;</t>
  </si>
  <si>
    <t>მიმდინარე და მოთხოვნამდე დეპოზიტები – საბალანსო უწყისით გათვალისწინებული მიმდინარე ანგარიშებისა და მოთხოვნამდე დეპოზიტების ჯამი;</t>
  </si>
  <si>
    <t>მიმდინარე და მოთხოვნამდე დეპოზიტები – საბალანსო უწყისით გათვალისწინებული მიმდინარე და მოთხოვნამდე დეპოზიტების ჯამი;</t>
  </si>
  <si>
    <t>წმინდა მოგება – ბანკის მოგება-ზარალის უწყისით გათვალისწინებული წმინდა მოგება;</t>
  </si>
  <si>
    <t>ცხრილებში მოთხოვნილი ინფორმაცია მჟღავნდება ეროვნული ბანკის ანგარიშთა გეგმის მიხედვით</t>
  </si>
  <si>
    <t>1.1 სტრიქონში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</si>
  <si>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1.1 მწკრივში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</si>
  <si>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1.2 სტრიქონში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</si>
  <si>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1.2 მწკრივში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</si>
  <si>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1.3 სტრიქონში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</si>
  <si>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1.3 მწკრივში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</si>
  <si>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1.4 სტრიქონში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სტრიქონებში.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</si>
  <si>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1.4 მწკრივში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მწკრივებში.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</si>
  <si>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მე-2 სტრიქონში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</si>
  <si>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მე-2 მწკრივში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</si>
  <si>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მე-3 სტრიქონში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</si>
  <si>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მე-3 მწკრივში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</si>
  <si>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მე-4 სტრიქონში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სტრიქონებში უნდა ჩაიწეროს უზრუნველყოფის შესაბამისი ტიპის ჯამური ნომინალური ღირებულება</t>
  </si>
  <si>
    <t>მე-4 მწკრივში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მწკრივებში უნდა ჩაიწეროს უზრუნველყოფის შესაბამისი ტიპის ჯამური ნომინალური ღირებულება</t>
  </si>
  <si>
    <t>მე-5 სტრიქონში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სტრიქონის ჩათვლით შესაბამის ველში</t>
  </si>
  <si>
    <t>მე-5 მწკრივში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მწკრივის ჩათვლით შესაბამის ველში</t>
  </si>
  <si>
    <t>მე-6 სტრიქონში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სტრიქონის ჩათვლით შესაბამის ველში</t>
  </si>
  <si>
    <t>მე-6 მწკრივში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მწკრივის ჩათვლით შესაბამის ველში</t>
  </si>
  <si>
    <t>მე-7 მწკრივში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მისარები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მწკრივის ჩათვლით შესაბამის ველში</t>
  </si>
  <si>
    <t>მე-8 მწკრივში უნდა მიეთითოს შეუქცევადი საოპერაციო იჯარის ფარგლებში ბანკის მიერ გადასახდელი თანხების ჯამური ოდენობა, რაც უნდა ედრებოდეს 8.1-დან 8.7 მწკრივის ჩათვლით ველების ჯამს. შეუქცევადი საოპერაციო იჯარის ფარგლებში ბანკის მიერ გადასახდელი თანხების ჯამური ოდენობა მითითებული პერიოდების ჭრილში უნდა ჩაიწეროს 8.1-დან 8.7 მწკრივის ჩათვლით შესაბამის ველში. ამასთან 8.1 მწკრივში უნდა ჩაიწეროს საოპერაციო იჯარის ფარგლებში მხოლოდ მომავალი 12 თვის განმავლობაში გადასახდელი თანხების ჯამი.</t>
  </si>
  <si>
    <t>მე-9 სტრიქონში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</si>
  <si>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მე-9 მწკრივში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</si>
  <si>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1.4, 5.3.5, 5.7, 6.6- და 6.7-ე სტრიქონების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სტრიქონს დაურთოს განმარტებები.</t>
  </si>
  <si>
    <t>1.4, 5.3.5, 5.7, 6.6- და 6.7-ე მწკრივების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მწკრივს დაურთოს განმარტებები.</t>
  </si>
  <si>
    <t>(a) რისკის მიხედვით შეწონილი რისკის პოზიციები საანგარიშგებო პერიოდის (კვარტალის) ბოლოს, გაანგარიშებული ბაზელ III-ზე დაფუძნებული ჩარჩოს შესაბამისად. იმ შემთხვევებში, როცა საზედამხედველო ჩარჩო არ განსაზღვრავს რისკის მიხედვით შეწონილ რისკის პოზიციებს და მიემართება პირდაპირ კაპიტალის ხარჯებს, ბანკებმა უნდა მიუთითონ რისკის მიხედვით შეწონილი რისკის პოზიციების გამოთვლილი ოდენობა (კაპიტალის ხარჯი გაყონ 10.5%-ზე)</t>
  </si>
  <si>
    <t>(1.1.1) სტრიქონი -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</si>
  <si>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(4) ის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</si>
  <si>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სტრიქონები:</t>
  </si>
  <si>
    <t>სტრიქონების თანმიმდევრობა მკაცრად მიჰყვება საზედამხედველო ანგარიშგების მიზნებისთვის გამოყენებული სტანდარტიზებული საბალანსო უწყისის ფორმატს.</t>
  </si>
  <si>
    <t>სვეტები:</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</si>
  <si>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ოდენობებს. </t>
  </si>
  <si>
    <t>(b) სვეტში წარმოდგენილი უნდა იყოს ელემენტების ოდენობები, რომლებზეც არ ვრცელდება კაპიტალის მოთხოვნა, ან რომლებიც დაქვითულია საზედამხედველო კაპიტალიდან კომერციული ბანკების კაპიტალის ადეკვატურობის მოთხოვნების შესახებ დებულების მე-7 მუხლის მიხედვით. აღნიშნულ სვეტში შევსებული ოდენობები უნდა ედრებოდეს საზედამხედველო კაპიტალის ცხრილში (Capital) ძირითადი პირველადი კაპიტალის, დამატებითი პირველადი კაპიტალის და მეორადი კაპიტალის შესაბამის საზედამხედველო კორექტირებებს (გარდა იმ კორექტირებებისა, რომლებიც არ ეხება აქტივებს).</t>
  </si>
  <si>
    <t>(c) სვეტში წარმოდგენილი უნდა იყოს ელემენტების ოდენობები,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</si>
  <si>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1-ელ სტრიქონში (საკრედიტო რისკის მიხედვით შეწოვას დაქვემდებარებული საბალანსო ელემენტების ჯამური ღირებულება კორექტირებებამდე) წარმოდგენილი ინფორმაცია უნდა ემთხვეოდეს LI 1 ცხრილის "e" სვეტში წარმოდგენილ ჯამურ ოდენობას.</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</si>
  <si>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CR4))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</si>
  <si>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2.2 სტრიქონი (კონტრაგენტთან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 (ცხრილი CCR)) მოიცავს იმ ელემენტების ნომინალურ ღირებულებას, რომლებიც ექვემდებარება კონტრაგენტთან დაკავშირებული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მე-16 თავის მიხედვით.</t>
  </si>
  <si>
    <t>მე-3 სტრიქონი (საკრედიტო რისკით შეწოვას დაქვემდებარებული საბალანსო და არა-საბალანსო ელემენტების ჯამური ღირებულება კორექტირებებამდე) მოიცავს (1)-დან (2.2)-მდე სტრიქონების ოდენობების ჯამს</t>
  </si>
  <si>
    <t>მე-4 სტრიქონი (კაპიტალის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 მოიცავს საერთო რეზერვთან (და სხვა რეზერვთან) დაკავშირებულ კორექტირებებს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</si>
  <si>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CR4))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</si>
  <si>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 xml:space="preserve">5.2 სტრიქონი (კონტრაგენტთან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 მოიცავს ინსტრუმენტის ნომინალური ღირებულების შემცირების ეფექტს კაპიტალის ადეკვატურობის დებულების 50-ე მუხლის მე-4 პუნქტის მიხედვით </t>
  </si>
  <si>
    <t>მე-6 სტრიქონი (სხვა კორექტირებების ეფექტი (ასეთის არსებობის შემთხვევაში)) მოიცავს ყველა სხვა აუცილებელ კორექტირებას, რაც საჭიროა საზედამხედველო მიზნებისთვის საკრედიტო რისკის მიხედვით შეწონვას დაქვემდებარებული რისკის პოზიციების მიღებისთვის (რაც მითითებულია მე-8 სტრიქონში)</t>
  </si>
  <si>
    <t>ცხრილში მოთხოვნილი ინფორმაცია შეესაბამება ბაზელ III-ის ჩარჩოზე დაფუძნებულ კაპიტალის ადეკვატურობის დებულებას.</t>
  </si>
  <si>
    <t>ამ ცხრილის მიზანია საბალანსო ელემენტებიდან გამოაჩინოს ის ნაწილები რომლების მონაწილეობას ღებულობენ საზედამხედველო კაპიტალის ფორმირებაში: მისი შემადგენელი კომპონენტების (მაგ. გაუნაწილებელი მოგება, სუბორდინირებული ვალი და ა.შ.) თუ დაქვითვების სახით (მაგ. გუდვილი, ინვესტიციები და ა.შ)</t>
  </si>
  <si>
    <t>მე-2 სვეტში (საბალანსო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</si>
  <si>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გარკვეულ შემთხვევებში, საჭირო იქნება საბალანსო ელემენტების განვრცობა, რათა მოხდეს იდენტიფიცირება ყველა იმ ელემენტისა, რომელიც მე-9 ცხრილშია (Capital) მოცემული.</t>
  </si>
  <si>
    <t>ზემოთ მოცემულ მაგალითში წარმოდგენილია განვრცობის შემთხვევაც.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</si>
  <si>
    <t>კავშირი ცხრილებს შორის</t>
  </si>
  <si>
    <t>ა) CC2 ცხრილის საბალანსო უწყისის ელემენტების შესაბამისი ოდენობები გავრცობამდე უნდა ემთხვეოდეს LI 1 ცხრილის (a) სვეტის შესაბამის ოდენობებს</t>
  </si>
  <si>
    <t>ბ) CC2-ში ყოველი დამატებული ელემენტისთვის მინიჭებული უნდა იყოს Capital ცხრილის შესაბამისი ელემენტის მინიშნება</t>
  </si>
  <si>
    <t>გ) CC2 ცხრილის მიზნებისთვის, განვრცობა არ ნიშნავს აუცილებლად ჩაშლას. შესაბამისად, არ არის სავალდებულო, რომ ახალი (განვრცობილი) ელემენტების ჯამი ედრებოდეს შესაბამისი საბალანსო მუხლის შესაბამის ოდენობას.</t>
  </si>
  <si>
    <t>სვეტები</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</si>
  <si>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</si>
  <si>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ცხრილი N</t>
  </si>
  <si>
    <t>ცხრილი 1</t>
  </si>
  <si>
    <t>ცხრილი 2</t>
  </si>
  <si>
    <t>ცხრილი 3</t>
  </si>
  <si>
    <t>ცხრილი 4</t>
  </si>
  <si>
    <t>ცხრილი 5</t>
  </si>
  <si>
    <t>ცხრილი 6</t>
  </si>
  <si>
    <t>ცხრილი 7</t>
  </si>
  <si>
    <t>ცხრილი 8</t>
  </si>
  <si>
    <t>ცხრილი 9</t>
  </si>
  <si>
    <t>ცხრილი 10</t>
  </si>
  <si>
    <t>ცხრილი 11</t>
  </si>
  <si>
    <t>ცხრილი 12</t>
  </si>
  <si>
    <t>ცხრილი 13</t>
  </si>
  <si>
    <t>ცხრილი 15</t>
  </si>
  <si>
    <t>თუ კონკრეტული ცხრილების მიზნებისათვის სხვაგვარად არ არის განსაზღვრული, მონაცემები წარმოდგენილ უნდა იქნას ლარში ანგარიშგების თარიღისათვის არსებული სებ-ის ოფიციალური გაცვლითი კურსით</t>
  </si>
  <si>
    <t>(6)-(24) სტრიქონების შესაბამისი მონაცემები უნდა გამოისახოს პროცენტულად.</t>
  </si>
  <si>
    <t>(5), (9) და (10) სტრიქონებში შესავსები მონაცემები გაუქმდება ბაზელ I-ზე დაფუძნებული კაპიტალის ადეკვატურობის მოთხოვნების გაუქმების შესაბამისად 2018 წლის 1-ლი იანვრიდან.</t>
  </si>
  <si>
    <t>(11)-(24) სტრიქონების შესაბამისი კოეფიციენტების დათვლისას ბანკებმა უნდა იხელმძღვანელონ შემდეგი განმარტებებით (შეესაბამება "პილარ 3-ის ფარგლებში ინფორმაციის გამჟღავნების წესის" ტერმინთა განმარტებებს):</t>
  </si>
  <si>
    <t>განმარტებები გვერდისთვის 1. Key Ratios, ცხრილი 1</t>
  </si>
  <si>
    <t>განმარტებები გვერდისთვის 4. off-balance, ცხრილი 4</t>
  </si>
  <si>
    <t>მე-7 სტრიქონში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მისაღები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სტრიქონის ჩათვლით შესაბამის ველში</t>
  </si>
  <si>
    <t>განმარტებები გვერდისთვის 5. RWA, ცხრილი 5</t>
  </si>
  <si>
    <t>განმარტებები გვერდისთვის 6. Administrators-Shareholders, ცხრილი 6</t>
  </si>
  <si>
    <t>ცხრილის მიზნებისათვის ბანკებმა უნდა იხელმძღვანელონ ბენეფიციარი მესაკუთრის კანონმდებლობით გათვალისწინებული განმარტებით: პირი, რომელიც კანონის ან გარიგების საფუძველზე იღებს ფულად ან სხვა სახის სარგებელს და ამ სარგებლის სხვა პირისთვის გადაცემის ვალდებულება არ გააჩნია</t>
  </si>
  <si>
    <t>განმარტებები გვერდისთვის 7. LI1, ცხრილი 7</t>
  </si>
  <si>
    <t>განმარტებები გვერდისთვის 8. LI2, ცხრილი 8</t>
  </si>
  <si>
    <t>განმარტებები გვერდისთვის 9. Capital, ცხრილი 9</t>
  </si>
  <si>
    <t>განმარტებები გვერდისთვის 10. CC2, ცხრილი 10</t>
  </si>
  <si>
    <t>განმარტებები გვერდისთვის 2. RC, 3. PL, ცხრილები 2 და 3</t>
  </si>
  <si>
    <t>საბალანსე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</si>
  <si>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საბალანსო და არასაბალანსო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</si>
  <si>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CRME))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</si>
  <si>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CRME))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</si>
  <si>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ა) CC2 ცხრილის საბალანსო უწყისის ელემენტების შესაბამისი ოდენობები გავრცობამდე უნდა ემთხვეოდეს RC ცხრილის საანგარიშგებო პერიოდის ჯამურ ოდენობებს</t>
  </si>
  <si>
    <t>მოცემულ მაგალითში წარმოდგენილია განვრცობის შემთხვევაც: მე-9, მე-10 და 21-ე მუხლების ქვემოთ დამატებულია ამ მუხლების შემადგენელი ნაწილები (9.1, 9.2, 9.3, 10.1 და 21.1), რომლებიც მონაწილეობას იღებს საზედამხედველო კაპიტალის გამოანგარიშებაში (Capital-ის ცხრილში).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</si>
  <si>
    <t>მე-8 სტრიქონში უნდა მიეთითოს შეუქცევადი საოპერაციო იჯარის ფარგლებში ბანკის მიერ გადასახდელი თანხების ჯამური ოდენობა, რაც უნდა ედრებოდეს 8.1-დან 8.7 სტრიქონის ჩათვლით ველების ჯამს. შეუქცევადი საოპერაციო იჯარის ფარგლებში ბანკის მიერ გადასახდელი თანხების ჯამური ოდენობა მითითებული პერიოდების ჭრილში უნდა ჩაიწეროს 8.1-დან 8.7 სტრიქონის ჩათვლით შესაბამის ველში. ამასთან 8.1 სტრიქონში უნდა ჩაიწეროს საოპერაციო იჯარის ფარგლებში მხოლოდ მომავალი 12 თვის განმავლობაში გადასახდელი თანხების ჯამი. შეუქცევადი იჯარის ("non-cancellable lease") განმარტებისთვის იხელმღვანელეთ ფინანსური ანგარიშგების საერთაშორისო სტანდატებით (კერძოდ ბასს 17-ით).</t>
  </si>
  <si>
    <t>ცხრილი 9 (Capital), N10</t>
  </si>
  <si>
    <t>ცხრილებს შორის კავშირის მითითებისთვის გამოიყენება ველი "კავშირი Capital-ის ცხრილთან", სადაც თითოეული განვრცობილი მუხლის შემთხვევაში უნდა მიეთითოს Capital-ის ცხრილის შესაბამისი მუხლი. მოცემულ მაგალითში 10.1 ჩამატებული მუხლის გასწვრივ Capital-ის ცხრილთან კავშირის ველში მითითებულია კავშირი ("ცხრილი 9 (Capital), N 10"), რაც მიუთითებს, რომ CC2 ცხრილის 10.1 ჩამატებული მუხლი რომელიც არის CC2 ცხრილის მე-10 საბალანსო მუხლის შემადგენელი ნაწილი შეესაბამება Capital-ის ცხრილში არსებულ მე-10 მუხლს, რაც წარმოადგენს არამატერიალური აქტივების დაქვითვას ძირითადი პირველადი კაპიტალიდან.</t>
  </si>
  <si>
    <t>საბალანსო</t>
  </si>
  <si>
    <t>გარესაბალანსო</t>
  </si>
  <si>
    <t>m</t>
  </si>
  <si>
    <t>n</t>
  </si>
  <si>
    <t>o</t>
  </si>
  <si>
    <t>p</t>
  </si>
  <si>
    <t>q</t>
  </si>
  <si>
    <t xml:space="preserve">                                                                                                                                           რისკის წონები
აქტივების კლასები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</si>
  <si>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</si>
  <si>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საბალანსო ელემენტები - რისკის პოზიციების ღირებულება</t>
  </si>
  <si>
    <t xml:space="preserve">გარესაბალანსო ელემენტები კონვერსიის ფაქტორის გათვალისწინებით </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</si>
  <si>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</si>
  <si>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</si>
  <si>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</si>
  <si>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</si>
  <si>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</si>
  <si>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საკრედიტო რისკის მიტიგაცია 
(საბალანსო და გარესაბალანსო ელემენტები)</t>
  </si>
  <si>
    <t>სტანდარტიზებული მიდგომა - საკრედიტო რისკის მიტიგაცია</t>
  </si>
  <si>
    <t>სტანდარტიზებული მიდგომა - საკრედიტო რისკის მიტიგაციის ეფექტი</t>
  </si>
  <si>
    <r>
      <t>(T-1)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კვარტლის წინა კვარტლის ბოლოს.</t>
    </r>
  </si>
  <si>
    <r>
      <t>(T)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პერიოდის (კვარტლის) ბოლოს, გაანგარიშებული ბაზელ III-ზე დაფუძნებული ჩარჩოს შესაბამისად. </t>
    </r>
  </si>
  <si>
    <t xml:space="preserve">ცხრილის A-P სვეტებში უნდა ჩაიწეროს რისკის პოზიციების ღირებულება შესაბამის რისკის წონაზე გადამრავლებამდე. გარესაბალანსო ელემენტებისთვის რისკის პოზიციის ღირებულება წარმოადგენს ნომინალური ღირებულების კრედიტ კონვერსიის ფაქტორზე ნამრავლს. </t>
  </si>
  <si>
    <t>Q სვეტში "საკრედიტო რისკის მიხედვით შეწონილი რისკის პოზიციები საკრედიტო რისკის მიტიგაციამდე" ჯამდება შესაბამის რისკის წონებზე გამრავლებული საბალანსო და გარესაბალანსო რისკის პოზიციები;</t>
  </si>
  <si>
    <t>განმარტებები გვერდისთვის "11. CRWA", ცხრილი 11</t>
  </si>
  <si>
    <t>განმარტებები გვერდისთვის "12. CRM", ცხრილი 12</t>
  </si>
  <si>
    <t>C-S სვეტებში (ექსელის ნუმერაციით) ჯამურად უნდა აისახოს როგორც საბალანსო, ისევე გარესაბალანსო ელემენტების საკრედიტო რისკის მიტიგაცია</t>
  </si>
  <si>
    <t>T სვეტში (ექსელის ნუმერაციით) უნდა ჩაიწეროს ჯამურად საბალანსო ელემენტების საკრედიტო რისკის მიტიგაცია</t>
  </si>
  <si>
    <t>U სვეტში (ექსელის ნუმერაციით) უნდა ჩაიწეროს ჯამურად გარესაბალანსო ელემენტების საკრედიტო რისკის მიტიგაცია</t>
  </si>
  <si>
    <t>V სვეტში (ექსელის ნუმერაციით) უნდა ჩაიწეროს ჯამურად  საკრედიტო რისკის მიტიგაცია როგორც საბალანსო, ისევე გარესაბალანსო ელემენტებისთვის</t>
  </si>
  <si>
    <t>განმარტებები გვერდისთვის "13. CRME", ცხრილი 13</t>
  </si>
  <si>
    <t xml:space="preserve">გარესაბალანსო ელემენტები </t>
  </si>
  <si>
    <t>ცხრილის A სვეტში აისახება საბალანსო ელემენტების რისკის პოზიციების ღირებულება, შესაბამისი კორექტირებების გათვალისწინებით, საკრედიტო რისკის მიხედვით შეწონვამდე;</t>
  </si>
  <si>
    <t>ცხრილის B სვეტში აისახება გარესაბალანსო ელემენტების ნომინალური ღირებულება, კრედიტ კონვერსიის ფაქტორზე გადამრავლებამდე;</t>
  </si>
  <si>
    <t>ცხრილის C სვეტში აისახება გარესაბალანსო ელემენტების რისკის პოზიციის ღირებულება, კრედიტ კონვერსიის ფაქტორზე გამრავლების შემდეგ, საკრედიტო რისკის მიხედვით შეწონვამდე;</t>
  </si>
  <si>
    <t>ცხრილის F სვეტში გამოითვლება რისკის მიხედვით შეწონილი აქტივების სიმკვრივე ფორმულით:  F=E(A+C). სიმკვრივე უნდა გამოისახოს პროცენტულად</t>
  </si>
  <si>
    <t>განმარტებები გვერდისთვის 15. CCR, ცხრილი 15</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</si>
  <si>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</si>
  <si>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</si>
  <si>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F სვეტი მოიცავს:
კომერციული ბანკების მიერ გამოშვებული სავალო ფასიანი ქაღალდები, რომლის საკრედიტო ხარისხი სებ–ის მიერ დადგენილი კომერციული ბანკების მიმართ რისკის პოზიციების შეწონვის წესით შეესაბამება მე-3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გარდა იმ ფასიანი ქაღალდებისა, რომლებიც განიხილება იმ ცენტრალური მთავრობის მიმართ რისკის პოზიციად, რომლის იურისდიქციაშიც ისინი დაარსდნენ;
მრავალმხრივი განვითარების ბანკების მიერ გამოშვებული სავალო ფასიანი ქაღალდები გარდა იმ ფასიანი ქაღალდებისა, რომელთაც ენიჭებათ 0% რისკის წონა</t>
  </si>
  <si>
    <t>E სვეტი მოიცავს:
ცენტრალური მთავრობებისა და ცენტრალური ბანკების მიერ გამოშვებული სავალო ფასიანი ქაღალდები, რომლის საკრედიტო ხარისხი სებ–ის მიერ დადგენილი ცენტრალური მთავრობებისა და ცენტრალური ბანკების მიმართ რისკის პოზიციების შეწონვის წესით შეესაბამება მე–4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რომლებიც შეიწონება იმ ცენტრალური მთავრობის მიმართ რისკის პოზიციების ანალოგიურად, რომლის იურისდიქციაშიც ისინი დაარსდნენ; 
საჯარო დაწესებულებების მიერ გამოშვებული სავალო ფასიანი ქაღალდები, რომლებიც შეიწონება ცენტრალური მთავრობის მიმართ რისკის პოზიციების ანალოგიურად;
მრავალმხრივი განვითარების ბანკების მიერ გამოშვებული სავალო ფასიანი ქაღალდები, რომელთაც ენიჭებათ 0% რისკის წონა;
საერთაშორისო ორგანიზაციების მიერ გამოშვებული სავალო ფასიანი ქაღალდები, რომელთაც ენიჭებათ 0% რისკის წონა.</t>
  </si>
  <si>
    <t>(c) სვეტში წარმოდგენილი უნდა იყოს ელემენტების საბალანსო ღირებულებები,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</si>
  <si>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პირობითი და სახელშეკრულებო ვალდებულებები</t>
  </si>
  <si>
    <t xml:space="preserve">          სავალუტო კურსთან დაკავშირებული კონტრაქტების (გარდა ოფციონებისა) ფარგლებში მისაღები თანხები</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</si>
  <si>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</si>
  <si>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მათ შორის გარესაბალანსო ელემენტების საერთო რეზერვი</t>
  </si>
  <si>
    <t>6.2.1</t>
  </si>
  <si>
    <t>მათ შორის სესხების შესაძლო დანაკარგების საერთო რეზერვი</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</si>
  <si>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ბალანსო ღირებულებებს. </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</si>
  <si>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</si>
  <si>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</si>
  <si>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</si>
  <si>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</si>
  <si>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</si>
  <si>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</si>
  <si>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</si>
  <si>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 რომელიც დაკავშირებულია დამტკიცებული გაცემული სესხების ათვისებასთან 30 დღიან პერიოდში და არ შედის ზემოაღნიშნულ კატეგორიებში</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</si>
  <si>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</si>
  <si>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</si>
  <si>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</si>
  <si>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</si>
  <si>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</si>
  <si>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</si>
  <si>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</si>
  <si>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</si>
  <si>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</si>
  <si>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</si>
  <si>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</si>
  <si>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</si>
  <si>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</si>
  <si>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სხვა საკონტრაქტო გადინება</t>
  </si>
  <si>
    <t>სხვა გადინება გარდა ზემოაღნიშნულ კატეგორიებში შემავალი მუხლებისა</t>
  </si>
  <si>
    <t>განმარტებები გვერდისათვის " .LCR", ცხრილი 14</t>
  </si>
  <si>
    <t>ფიზიკური პირების დეპოზიტები რომელიც LCR-ის მიზნებისთვის შედის არაუზრუნველყოფილი დაფინანსების ჯგუფში A.1</t>
  </si>
  <si>
    <t>არაუზრუნველყოფილი დაფინანსება (A.1) გარდა ფიზიკური პირების დეპოზიტებისა</t>
  </si>
  <si>
    <t>LCR მიზნებისთვის არსებული ბალანსგარეშე ვალდებულებებისა (A4) და სხვა გადინებაში (A3) შემავალი წარმოებული ფინანსური ინსტრუმენტების წმინდა მოკლე პოზიციის ჯამი</t>
  </si>
  <si>
    <r>
      <t>ცხრილის D სვეტში აისახება საკრედიტო რისკის მიხედვით შეწონილი რისკის პოზიციები საკრედიტო რისკის მიტიგაციამდე, როგორც საბალანსო ისევე გარესაბალანსო (</t>
    </r>
    <r>
      <rPr>
        <b/>
        <i/>
        <u/>
        <sz val="8"/>
        <rFont val="Sylfaen"/>
        <family val="1"/>
      </rPr>
      <t>აღარ</t>
    </r>
    <r>
      <rPr>
        <b/>
        <sz val="8"/>
        <rFont val="Sylfaen"/>
        <family val="1"/>
      </rPr>
      <t xml:space="preserve"> </t>
    </r>
    <r>
      <rPr>
        <sz val="8"/>
        <rFont val="Sylfaen"/>
        <family val="1"/>
      </rPr>
      <t>ემატება სავალუტო კურსის ცვლილებით გამოწვეული საკრედიტო რისკის მიხედვით შეწონილი რისკის პოზიციები)</t>
    </r>
  </si>
  <si>
    <r>
      <t>ცხრილის E სვეტში აისახება საკრედიტო რისკის მიხედვით შეწონილი რისკის პოზიციები საკრედიტო რისკის მიტიგაციის გათვალისწინებით, როგორც საბალანსო ისევე გარესაბალანსო (</t>
    </r>
    <r>
      <rPr>
        <b/>
        <i/>
        <u/>
        <sz val="8"/>
        <rFont val="Sylfaen"/>
        <family val="1"/>
      </rPr>
      <t>აღარ</t>
    </r>
    <r>
      <rPr>
        <sz val="8"/>
        <rFont val="Sylfaen"/>
        <family val="1"/>
      </rPr>
      <t xml:space="preserve"> ემატება სავალუტო კურსის ცვლილებით გამოწვეული საკრედიტო რისკის მიხედვით შეწონილი რისკის პოზიციები</t>
    </r>
  </si>
  <si>
    <t>LCR მიზნებისთვის არსებული უზრუნველყოფილი დაფინანსება (A.2)</t>
  </si>
  <si>
    <t>ლიკვიდობის გადაფარვის კოეფიციენტი</t>
  </si>
  <si>
    <t>ცხრილი 14</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</si>
  <si>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</si>
  <si>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LCR-ის მიზნებისთვის ფულის სხვა შემოდინებას (B.3) დამატებული "ბალანსგარეშე ვალდებულებები, შემოდინების ნაწილი" (B.4)</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</si>
  <si>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</si>
  <si>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ლიკვიდობის გადაფარვის კოეფიციენტი ***</t>
  </si>
  <si>
    <t>ცხრილი 9.1</t>
  </si>
  <si>
    <t>კაპიტალის ადეკვატურობის მოთხოვნები</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</si>
  <si>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</si>
  <si>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</si>
  <si>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</si>
  <si>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</si>
  <si>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</si>
  <si>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</si>
  <si>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</si>
  <si>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</si>
  <si>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</si>
  <si>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</si>
  <si>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</si>
  <si>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</si>
  <si>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</si>
  <si>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2.2</t>
  </si>
  <si>
    <t>კონტრციკლური ბუფერი</t>
  </si>
  <si>
    <t>2.3</t>
  </si>
  <si>
    <t>სისტემური რისკის ბუფერი</t>
  </si>
  <si>
    <t>3</t>
  </si>
  <si>
    <t>6</t>
  </si>
  <si>
    <t>9.1</t>
  </si>
  <si>
    <t>3.1</t>
  </si>
  <si>
    <t>3.2</t>
  </si>
  <si>
    <t>3.3</t>
  </si>
  <si>
    <t>პილარ 2-ის მოთხოვნა პირველად კაპიტალზე</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</si>
  <si>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</si>
  <si>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</si>
  <si>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</si>
  <si>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</si>
  <si>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ლევერიჯის კოეფიციენტი</t>
  </si>
  <si>
    <t xml:space="preserve">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</si>
  <si>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</si>
  <si>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</si>
  <si>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</si>
  <si>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</si>
  <si>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</si>
  <si>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</si>
  <si>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</si>
  <si>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</si>
  <si>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</si>
  <si>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</si>
  <si>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</si>
  <si>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</si>
  <si>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</si>
  <si>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</si>
  <si>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</si>
  <si>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</si>
  <si>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</si>
  <si>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</si>
  <si>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</si>
  <si>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</si>
  <si>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</si>
  <si>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</si>
  <si>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</si>
  <si>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</si>
  <si>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</si>
  <si>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</si>
  <si>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</si>
  <si>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</si>
  <si>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</si>
  <si>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</si>
  <si>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</si>
  <si>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</si>
  <si>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</si>
  <si>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</si>
  <si>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</si>
  <si>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</si>
  <si>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</si>
  <si>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</si>
  <si>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</si>
  <si>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15.1</t>
  </si>
  <si>
    <t>პილარ 2-ის მოთხოვნა საზედამხედველო კაპიტალზე</t>
  </si>
  <si>
    <t>ჯამური მოთხოვნები</t>
  </si>
  <si>
    <t>პილარ 2-ის მოთხოვნა</t>
  </si>
  <si>
    <t>პილარ 2-ის მოთხოვნა ძირითად პირველად კაპიტალზე</t>
  </si>
  <si>
    <t>კაპიტალის კონსერვაციის ბუფერი*</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</si>
  <si>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</si>
  <si>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ბაზელ III-ზე დაფუძნებული ჩარჩოს მიხედვით *</t>
  </si>
  <si>
    <t>საბალანსო ელემენტები*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</si>
  <si>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</si>
  <si>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სხვა კორექტირებების ეფექტი (ასეთის არსებობის შემთხვევაში) *</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</si>
  <si>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</si>
  <si>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საბალანსო ელემენტები *</t>
  </si>
  <si>
    <t>* COVID 19-თან დაკავშირებული რეზერვები აკლდება საბალანსო ელემენტებს</t>
  </si>
  <si>
    <t>პირველადი კაპიტალის კოეფიციენტი</t>
  </si>
  <si>
    <t>ძირითადი პირველადი კაპიტალის კოეფიციენტი</t>
  </si>
  <si>
    <t>საზედამხედველო კაპიტალის კოეფიციენტი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</si>
  <si>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</si>
  <si>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</si>
  <si>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</si>
  <si>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</si>
  <si>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</si>
  <si>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დამოუკიდებლობის სტატუსი</t>
  </si>
  <si>
    <t>პოზიციის დასახელება/კონტროლს დაქვემდებარებული მიმართულება ბანკში</t>
  </si>
  <si>
    <t>6.2.2</t>
  </si>
  <si>
    <t>კაპიტალის ადეკვატურობის კოეფიციენტები (%)</t>
  </si>
  <si>
    <t>წმინდა სტაბილური დაფინანსების კოეფიციენტი</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</si>
  <si>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</si>
  <si>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</si>
  <si>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</si>
  <si>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</si>
  <si>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</si>
  <si>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</si>
  <si>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ხელმისაწვდომი სტაბილური დაფინანსება</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</si>
  <si>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</si>
  <si>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</si>
  <si>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</si>
  <si>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</si>
  <si>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</si>
  <si>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</si>
  <si>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</si>
  <si>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</si>
  <si>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</si>
  <si>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</si>
  <si>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</si>
  <si>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</si>
  <si>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სტაბილური დაფინანსების საჭიროება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</si>
  <si>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</si>
  <si>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</si>
  <si>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</si>
  <si>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</si>
  <si>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</si>
  <si>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</si>
  <si>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</si>
  <si>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</si>
  <si>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</si>
  <si>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</si>
  <si>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</si>
  <si>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</si>
  <si>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</si>
  <si>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წმინდა სტაბილური დაფინანსების კოეფიციენტი (%)</t>
  </si>
  <si>
    <t>ცხრილი 16</t>
  </si>
  <si>
    <t>განმარტებები გვერდისთვის 16. NSFR ცხრილი 16</t>
  </si>
  <si>
    <t>ცხრილის G სვეტში აისახება ღირებულებები, რომლებიც შეწონილია სებ-ის სტანდარტული NSFR ფორმის შესაბამისი ხელმისაწვდომი სტაბილური დაფინანსებისა და სტაბილური დაფინანსების საჭიროების კოეფიციენტებით.</t>
  </si>
  <si>
    <t>ცხრილი ივსება სებ-ის მიერ შემუშავებული წმინდა სტაბილური კოეფიციენტის მეთოდოლოგიაზე დაყრდნობით, კვარტლის ბოლო დღის მდგომარეობით.</t>
  </si>
  <si>
    <t>ცხრილის C-F სვეტებში აისახება მოცემული მუხლების შესაბამისი შეუწონავი ღირებულებები. თითოეული მუხლი ნაწილდება ნარჩენი ვადიანობის მიხედვით შესაბამის კალათაში. თავისუფალი მაღალი ხარისხის ლიკვიდური აქტივები სრულად დაკლასიფიცირდება უვადო კალათაში.</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</si>
  <si>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</si>
  <si>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</si>
  <si>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</si>
  <si>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</si>
  <si>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</si>
  <si>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</si>
  <si>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</si>
  <si>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სხვა ერთეულები:</t>
  </si>
  <si>
    <t>ცხრილი 18</t>
  </si>
  <si>
    <t>ა</t>
  </si>
  <si>
    <t>ბ</t>
  </si>
  <si>
    <t>გ</t>
  </si>
  <si>
    <t>დ</t>
  </si>
  <si>
    <t>ე</t>
  </si>
  <si>
    <t>ვ</t>
  </si>
  <si>
    <t>ზ</t>
  </si>
  <si>
    <t>თ</t>
  </si>
  <si>
    <t>ი</t>
  </si>
  <si>
    <t xml:space="preserve">                                                                                                                                      საბალანსო აქტივები                                                                                                                        
                                                                                                                                                                                                                                                                                                            რისკის კლასები</t>
  </si>
  <si>
    <t xml:space="preserve">მთლიანი ღირებულება </t>
  </si>
  <si>
    <t>სპეციალური რეზერვი</t>
  </si>
  <si>
    <t>საერთო რეზერვი</t>
  </si>
  <si>
    <t>დამატებითი საერთო რეზერვი</t>
  </si>
  <si>
    <t>კუმულატიური ჩამოწერა ანგარიშგების პერიოდზე</t>
  </si>
  <si>
    <t>საბალანსო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</si>
  <si>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</si>
  <si>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</si>
  <si>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(ა+ბ-გ-დ-ე)</t>
  </si>
  <si>
    <t>ვადაგადაცილებული სესხები*</t>
  </si>
  <si>
    <t>მათ შორის: სესხები</t>
  </si>
  <si>
    <t>მათ შორის: სავალო ფასიანი ქაღალდები</t>
  </si>
  <si>
    <t>ცხრილი 19</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</si>
  <si>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</si>
  <si>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</si>
  <si>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</si>
  <si>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</si>
  <si>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</si>
  <si>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</si>
  <si>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</si>
  <si>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</si>
  <si>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</si>
  <si>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</si>
  <si>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</si>
  <si>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</si>
  <si>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</si>
  <si>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</si>
  <si>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</si>
  <si>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</si>
  <si>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</si>
  <si>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</si>
  <si>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</si>
  <si>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</si>
  <si>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</si>
  <si>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</si>
  <si>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</si>
  <si>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</si>
  <si>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</si>
  <si>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</si>
  <si>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</si>
  <si>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რეზერვის ცვლილება სესხებზე და კორპორატიულ სავალო ფასიანი ქაღალდებზე</t>
  </si>
  <si>
    <t>აქტივების შესაძლო დანაკარგების რეზერვის ცვლილება სესხებზე ანგარიშგების პერიოდზე</t>
  </si>
  <si>
    <t>აქტივების შესაძლო დანაკარგების რეზერვის ცვლილება კორპორატიულ სავალო ფასიანი ქაღალდებზე ანგარიშგების პერიოდზე</t>
  </si>
  <si>
    <t>აქტივების შესაძლო დანაკარგების რეზერვის ნაშთი საანგარიშგებო პერიოდის დასაწყისისათვის</t>
  </si>
  <si>
    <t>ანარიცხები აქტივების შესაძლო დანაკარგების რეზერვში</t>
  </si>
  <si>
    <t>ახალი დასარეზერვებელი აქტივების წარმოშობის შედეგად</t>
  </si>
  <si>
    <t>აქტივების დაბალ ხარისხად კლასიფიკაციის შედეგად</t>
  </si>
  <si>
    <t>სავალუტო აქტივების დამატებითი დარეზერვება ლარის მიმართ უცხოური ვალუტის ცვლილების შედეგად</t>
  </si>
  <si>
    <t>დამატებითი საერთო რეზერვის ზრდის შედეგად</t>
  </si>
  <si>
    <t>აქტივების შესაძლო დანაკარგების რეზერვის შემცირება</t>
  </si>
  <si>
    <t>აქტივების ჩამოწერის შედეგად</t>
  </si>
  <si>
    <t>სტანდარტული აქტივების დაფარვის შედეგად</t>
  </si>
  <si>
    <t>ნეგატიურად კლასიფიცირებული აქტივების დაფარვის შედეგად</t>
  </si>
  <si>
    <t>აქტივების მაღალ ხარისხად კლასიფიკაციის შედეგად</t>
  </si>
  <si>
    <t>აქტივების შესაძლო დანაკარგების რეზერვის შემცირება ლარის მიმართ უცხოური ვალუტის ცვლილების შედეგად</t>
  </si>
  <si>
    <t>დამატებითი საერთო რეზერვის შემცირების შედეგად</t>
  </si>
  <si>
    <t>აქტივების შესაძლო დანაკარგების რეზერვის ნაშთი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</si>
  <si>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</si>
  <si>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</si>
  <si>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</si>
  <si>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</si>
  <si>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</si>
  <si>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</si>
  <si>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</si>
  <si>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</si>
  <si>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სტანდარტულად კლასიფიცირების შედეგად</t>
  </si>
  <si>
    <t>პერიოდის მანძილზე უმოქმედოდ კლასიფიცირებული სესხების შემცირება, საყურადღებოდ კლასიფიცირების შედეგად</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</si>
  <si>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</si>
  <si>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</si>
  <si>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</si>
  <si>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</si>
  <si>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</si>
  <si>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</si>
  <si>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</si>
  <si>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</si>
  <si>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</si>
  <si>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დარეზერვებამდებამდე</t>
  </si>
  <si>
    <t xml:space="preserve">სტანდარტულად კლასიფიცირებული </t>
  </si>
  <si>
    <t>საყურადღებოდ კლასიფიცირებული</t>
  </si>
  <si>
    <t>უმოქმედოდ კლასიფიცირებული</t>
  </si>
  <si>
    <t>ვადაგადაცილება ≤ 30 დღეზე</t>
  </si>
  <si>
    <t>ვადაგადაცილება &gt; 30 დღეზე</t>
  </si>
  <si>
    <t xml:space="preserve">ვადაგადაცილება ≥ 60 დღეზე &lt; 90 დღეზე </t>
  </si>
  <si>
    <t xml:space="preserve">ვადაგადაცილება ≥ 90 დღეზე </t>
  </si>
  <si>
    <t>ვადაგადაცილება &lt; 60 დღეზე</t>
  </si>
  <si>
    <t xml:space="preserve">ვადაგადაცილება ≥ 90 დღეზე &lt; 180 დღეზე </t>
  </si>
  <si>
    <t>ვადაგადაცილება ≥ 180 დღეზე &lt; 1 წელზე</t>
  </si>
  <si>
    <t>ვადაგადაცილება ≥ 1 წელზე &lt;2 წელზე</t>
  </si>
  <si>
    <t>ვადაგადაცილება ≥ 2 წელზე &lt;5 წელზე</t>
  </si>
  <si>
    <t>ვადაგადაცილება ≥ 5 წელზე &lt;7 წელზე</t>
  </si>
  <si>
    <t>ვადაგადაცილება ≥ 7 წელზე</t>
  </si>
  <si>
    <t>მათ შორის უიმედო</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</si>
  <si>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</si>
  <si>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</si>
  <si>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</si>
  <si>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</si>
  <si>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</si>
  <si>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</si>
  <si>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</si>
  <si>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</si>
  <si>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</si>
  <si>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</si>
  <si>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 xml:space="preserve">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t>
  </si>
  <si>
    <t>სესხების მთლიანი ღირებულება</t>
  </si>
  <si>
    <t>სტანდარტულად კლასიფიცირებული სესხები</t>
  </si>
  <si>
    <t>საყურადღებოდ კლასიფიცირებული სესხები</t>
  </si>
  <si>
    <t>უმოქმედოდ კლასიფიცირებული სესხები</t>
  </si>
  <si>
    <t xml:space="preserve">ვადაგადაცილება &gt; 30 დღეზე &lt; 60 დღეზე </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</si>
  <si>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</si>
  <si>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</si>
  <si>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</si>
  <si>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</si>
  <si>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</si>
  <si>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</si>
  <si>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</si>
  <si>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</si>
  <si>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</si>
  <si>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</si>
  <si>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რეზერვი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</si>
  <si>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</si>
  <si>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</si>
  <si>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</si>
  <si>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</si>
  <si>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</si>
  <si>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</si>
  <si>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</si>
  <si>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</si>
  <si>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</si>
  <si>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</si>
  <si>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</si>
  <si>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ცხრილი 24</t>
  </si>
  <si>
    <t xml:space="preserve">                                                                                                     სესხები
                                                                                                                                                                                                             სექტორი დაფარვის წყაროს მიხედვით</t>
  </si>
  <si>
    <t>მთლიანი ღირებულება</t>
  </si>
  <si>
    <t>სპეციალური და საერთო რეზერვი</t>
  </si>
  <si>
    <t>სტანდარტული</t>
  </si>
  <si>
    <t>საყურადღებო</t>
  </si>
  <si>
    <t>არასტანდარტული</t>
  </si>
  <si>
    <t>საეჭვო</t>
  </si>
  <si>
    <t>უიმედო</t>
  </si>
  <si>
    <t xml:space="preserve">სესხები, რომლებზეც არ არის აღრიცხული დაფარვის წყაროს სექტორი </t>
  </si>
  <si>
    <t>ცხრილი 25</t>
  </si>
  <si>
    <t xml:space="preserve">                              მთლიანი/ნომინალური ღირებულება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</si>
  <si>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</si>
  <si>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r>
      <rPr>
        <b/>
        <sz val="9"/>
        <rFont val="Sylfaen"/>
        <family val="1"/>
      </rPr>
      <t>ოქრო/ოქროს ნაკეთობებით უზრუნველყოფილი ვალდებულების საბაზრო ღირებულება</t>
    </r>
  </si>
  <si>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</si>
  <si>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</si>
  <si>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</si>
  <si>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</si>
  <si>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</si>
  <si>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</si>
  <si>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</si>
  <si>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</si>
  <si>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</si>
  <si>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</si>
  <si>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 xml:space="preserve">სტრიქონებში რისკის კლასები  მე-17 და მე-18 ცხრილისთვის განიმარტება საქართველოს ეროვნული ბანკის პრეზიდენტის 2013 წლის 28 ოქტომბერის ბრძანება №100/04-ის მე-11 მუხლის რისკის პოზიციების კლასების შესაბამისად
</t>
  </si>
  <si>
    <t>რისკის პოზიცია -  კომერციული ბანკების კაპიტალის ადეკვატურობის მოთხოვნების შესახებ დებულების მე-10 მუხლის, პირველი პუნქტის შესაბამისად
თაობაზე</t>
  </si>
  <si>
    <t>საბალანსო ღირებულება  - საბალანსო ღირებულება ადგილობრივი ბუღალტრული აღრიცხვის წესების მიხედვით (ინდივიდუალური ფინანსური ანგარიშგება)</t>
  </si>
  <si>
    <t>მთლიანი  ღირებულება -  საბალანსო ღირებულება დარეზერვებამდე, ადგილობრივი ბუღალტრული აღრიცხვის წესების მიხედვით (ინდივიდუალური ფინანსური ანგარიშგება)</t>
  </si>
  <si>
    <t>მე- 22 და 25-ე ცხრილებისთვის გარესაბალანსო ვალდებულებები შეივსება ნომინალური ღირებულებით დარეზერვებამდე</t>
  </si>
  <si>
    <t>ძვირფასი ლითონებითა და ქვებით უზრუნველყოფილი ლომბარდული ბიზნეს საქმიანობა.</t>
  </si>
  <si>
    <t>საცხოვრებელი და კომერციული უძრავი ქონების დეველოპმენტი (უძრავი ქონების რეალიზაცია ან/და მშენებლობა).</t>
  </si>
  <si>
    <t>უძრავი ქონების გაქირავება და მასთან დაკავშირებული მომსახურების უზრუნველყოფა.</t>
  </si>
  <si>
    <t>სამშენებლო და სარემონტო კომპანიები, გზების, ხიდების, ჰესების, პარკებისა და სარეკრეაციო ზონების, ინფრასტრუქტურული ობიექტების მშენებლობა-განვითარებაში მონაწილე პირები, გარდა უძრავი ქონების დეველოპმენტის სექტორში მოხვედრილი პირებისა.</t>
  </si>
  <si>
    <t>სამშენებლო მასალების მოპოვება, წარმოება ან/და აღნიშნული მასალებით საცალო და საბითუმო ვაჭრობა.</t>
  </si>
  <si>
    <t>დისტრიბუცია, საბითუმო და საცალო ვაჭრობა. მაგალითად, საკვები პროდუქტები, ალკოჰოლური და არაალკოჰოლური სასმელები,  მარცვლეული პროდუქტები, თევზეული, ხორცისა და რძის პროდუქტები, სარეცხი და ჰიგიენური საშუალებები, სხვა სამომხმარებლო საქონელი.</t>
  </si>
  <si>
    <t>სამომხმარებლო საქონლის წარმოება. მაგალითად, საკვები პროდუქტები, ალკოჰოლური და არაალკოჰოლური სასმელები, წისქვილკომბინატები, ხორცისა და რძის პროდუქტები, სარეცხი და ჰიგიენური საშუალებები, სხვა სამომხმარებლო საქონელი.</t>
  </si>
  <si>
    <t>მაგალითად, ავეჯი, ელექტრო ტექნიკა, კომპიუტერული ტექნიკა, ციფრული ტექნიკა და სხვა.</t>
  </si>
  <si>
    <t>საბითუმო და საცალო ვაჭრობა, ექსპორტი და იმპორტი: ფეხსაცმელი, ტანსაცმელი, ტექსტილის ნაწარმი და სხვა.</t>
  </si>
  <si>
    <t>საბითუმო და საცალო ვაჭრობა, ექსპორტი და იმპორტი: სხვა პროდუქცია, რომელიც არ არის წარმოდგენილი ზემოთ აღნიშნულ სექტორებში.</t>
  </si>
  <si>
    <t>სხვა საწარმოები, რომელიც არ არის  წარმოდგენილი ზემოთ აღნიშნულ სექტორებში.</t>
  </si>
  <si>
    <t>სასტუმროების მენეჯმენტი, ტურისტული კომპანიები და სხვა დაკავშირებული მომსახურების უზრუნველყოფა.</t>
  </si>
  <si>
    <t>რესტორნები, ბარები, კაფეები, სწრაფი კვების ობიექტები და სხვა.</t>
  </si>
  <si>
    <t>სამთო–მომპოვებელი საწარმოები (გარდა სამშენებლო მასალისა), მეტალურგია, ქიმიური მრეწველობა, მანქანათმშენებლობა, ჩარხთმშენებლობა და სხვა მძიმე მრეწველობა.</t>
  </si>
  <si>
    <t>ბენზინის დისტრიბუცია, წარმოება, იმპორტი და ექსპორტი.</t>
  </si>
  <si>
    <t>გაზის და ელექტროენერგიის დისტრიბუცია, წარმოება, იმპორტი და ექსპორტი, ასევე ყველა პირი, რომელიც  ჩართულია ენერგეტიკის სექტორში (გარდა - ბენზინგასამართი სადგურების და ბენზინის იმპორტიორებისა).</t>
  </si>
  <si>
    <t>ავტომობილებით ვაჭრობა.</t>
  </si>
  <si>
    <t>საავადმყოფოების, კლინიკების და სხვა სამედიცინო გამაჯანსაღებელი კომპლექსები.</t>
  </si>
  <si>
    <t>აფთიაქები და სააფთიაქო ქსელები, წამლების წარმოება, წამლების დისტრიბუცია.</t>
  </si>
  <si>
    <t>სატელეფონო კომპანიები, ინტერნეტ პროვაიდერები, სატელევიზიო მაუწყებლობა, საკაბელო ტელევიზიები და სხვა.</t>
  </si>
  <si>
    <t>მაგალითად, ავტომობილების შეკეთება და მომსახურება, რეკლამა, ელექტრონული და ბეჭდვითი პრესა, სტამბა, გამომცემლობა, ტრანსპორტი, ლოჯისტიკა, სილამაზის სალონი, სათამაშო და გასართობი ბიზნესი, საბაჟო ტერმინალები, განათლება, საინფორმაციო ცენტრები, საშუამავლო მომსახურება და სხვა.</t>
  </si>
  <si>
    <t>ფერმერები და აგრო სექტორის მომსახურე კომპანიები: მეფრინველეობის ფაბრიკები, მსხვილფეხა და წვრილფეხა საქონლის ფერმები, თევზის რეწვა, მეტყევეობა, მევენახეობა, მარცვლეული კულტურების მოყვანა,  მეფუტკრეობა, ჩაისა და სხვა სუბტროპიკული კულტურების პლანტაციები და სხვა ფერმერული მეურნეობები.</t>
  </si>
  <si>
    <t>ყველა სახის მომსახურება, ვაჭრობა და წარმოება რომელიც არ არის წარმოდგენილი ზემოთ აღნიშნულ სექტორებში, მათ შორის ჯართის ბიზნესი.</t>
  </si>
  <si>
    <t xml:space="preserve">აქტივები/სესხები, რომლებზეც არ არის აღრიცხული დაფარვის წყაროს სექტორი </t>
  </si>
  <si>
    <t>"აქტივები/სესხები, რომლებზეც არ არის აღრიცხული დაფარვის წყაროს სექტორი" მოხვდება ის აქტივები, რომლებსაც გააჩნიათ იდენტიფიცირებადი დაფარვის წყარო, თუმცა ანგარიშგების თარიღისთვის არ არის აღრიცხული შესაბამისი სექტორი.</t>
  </si>
  <si>
    <t>აქტივების კლასიფიკაცია</t>
  </si>
  <si>
    <t>სტანდარტული აქტივი/სესხი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</si>
  <si>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t>
  </si>
  <si>
    <t>საყურადღებო აქტივი/სესხი</t>
  </si>
  <si>
    <t>არასტანდარტული აქტივი/სესხი</t>
  </si>
  <si>
    <t>საეჭვო აქტივი/სესხი</t>
  </si>
  <si>
    <t>უიმედო აქტივი/სესხი</t>
  </si>
  <si>
    <t>ნეგატიური აქტივი/სესხი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</si>
  <si>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საყურადღებოდ, არასტანდარტულად, საეჭვოდ და უიმედოდ კლასიფიცირებული სესხები</t>
  </si>
  <si>
    <t>უმოქმედო აქტივი/სესხი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</si>
  <si>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არასტანდარტულად, საეჭვოდ და უიმედოდ კლასიფიცირებული სესხები</t>
  </si>
  <si>
    <t>განმარტებები გვერდებისთვის  "17"</t>
  </si>
  <si>
    <t>ცხრილი "18 -19"</t>
  </si>
  <si>
    <t xml:space="preserve">„კომერციული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</si>
  <si>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t>
  </si>
  <si>
    <t>ინდივიდუალურად შექმნილი 2%-იანი რეზერვის გარდა არსებული საერთო რეზერვი. იმ შემთხვევაში თუ დამატებითი საერთო რეზერვი არ არის შექმნილი კონკრეტულ კლასში/სექტორში შემავალ აქტივებზე, მისი მითითება მოხდება მხოლოდ ჯამის მაჩვენებელი G21 და G34 უჯრებში, მე-18 და მე-19 ცხრილებში შესაბამისად.</t>
  </si>
  <si>
    <t>ანგარიშგების პერიოდის დასაწყისიდან ჩამოწერილი აქტივების მთლიანი ღირებულება. შეივსება შესაბამის კვარტლის ინფორმაცია.</t>
  </si>
  <si>
    <t>ცხრილი "20"</t>
  </si>
  <si>
    <t>აქტივების შესაძლო დანაკარგების რეზერვი</t>
  </si>
  <si>
    <t>„კომერციული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შეივსება შესაბამის კვარტლის ინფორმაცია.</t>
  </si>
  <si>
    <t>ინდივიდუალურად შექმნილი 2%-იანი რეზერვის გარდა არსებული საერთო რეზერვი</t>
  </si>
  <si>
    <t>ცხრილი "21"</t>
  </si>
  <si>
    <t>1</t>
  </si>
  <si>
    <t>უმოქმედო სესხების საწყისი ბალანსი</t>
  </si>
  <si>
    <t>უმოქმედოდ კლასიფიცირებული სესხების ზრდა, სესხების ხარისხის გაუარესებით</t>
  </si>
  <si>
    <t>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</si>
  <si>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4</t>
  </si>
  <si>
    <t>უმოქმედოდ კლასიფიცირებული სესხების შემცირება</t>
  </si>
  <si>
    <t>5</t>
  </si>
  <si>
    <t>უმოქმედოდ კლასიფიცირებული სესხების შემცირება, სესხების სტანდარტულად კლასიფიცირების შედეგად</t>
  </si>
  <si>
    <t>უმოქმედოდ კლასიფიცირებული სესხების შემცირება,  სესხების საყურადღებოდ კლასიფიცირების შედეგად</t>
  </si>
  <si>
    <t>7</t>
  </si>
  <si>
    <t>უმოქმედოდ კლასიფიცირებული სესხების შემცირება, სესხების ნაწილობრივი ან სრული დაფარვის გზით. ასევე გაითვალისწინება რეგულარული შენატანები და წინსწრებით დაფარვები.</t>
  </si>
  <si>
    <t>8</t>
  </si>
  <si>
    <t>9</t>
  </si>
  <si>
    <t>უმოქმედოდ კლასიფიცირებული სესხების შემცირება, უზრუნველყოფის დასაკუთრების გზით</t>
  </si>
  <si>
    <t>10</t>
  </si>
  <si>
    <t>უმოქმედოდ კლასიფიცირებული სესხების შემცირება, სესხების გაყიდვის გზით</t>
  </si>
  <si>
    <t>11</t>
  </si>
  <si>
    <t>უმოქმედოდ კლასიფიცირებული სესხების ჩამოწერის გზით</t>
  </si>
  <si>
    <t>12</t>
  </si>
  <si>
    <t>სხვა ბალანსის რეკონსილაციისთვის საჭირო გატარებები</t>
  </si>
  <si>
    <t>13</t>
  </si>
  <si>
    <t>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</si>
  <si>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უმოქმედო სესხების ბალანსი პერიოდის ბოლოს</t>
  </si>
  <si>
    <r>
      <t xml:space="preserve">უზრუნველყოფის დასაკუთრების გზით უმოქმედოდ კლასიფიცირებული სესხების შემცირებასთან დაკავშირებული </t>
    </r>
    <r>
      <rPr>
        <u/>
        <sz val="8"/>
        <color theme="1"/>
        <rFont val="Sylfaen"/>
        <family val="1"/>
      </rPr>
      <t>წმინდა კუმულატიური ამოღება</t>
    </r>
  </si>
  <si>
    <t>აღირიცხება უზრუნველყოფის დასაკუთრების მომენტში მისი მთლიანი ღირებულება.</t>
  </si>
  <si>
    <r>
      <t xml:space="preserve">სესხების გაყიდვის გზით უმოქმედოდ კლასიფიცირებული სესხების შემცირებასთან დაკავშირებული </t>
    </r>
    <r>
      <rPr>
        <u/>
        <sz val="8"/>
        <color theme="1"/>
        <rFont val="Sylfaen"/>
        <family val="1"/>
      </rPr>
      <t>წმინდა კუმულატიური ამოღება</t>
    </r>
  </si>
  <si>
    <t>აღირიცხება ფულადი სახსრების წმინდა კუმულატიური ამოღება(შემცირებული სესხის გაყიდვასთან დაკავშირებული ხარჯებით)</t>
  </si>
  <si>
    <r>
      <t>სესხებზე სხვა ცვლილებების გზით უმოქმედოდ კლასიფიცირებული სესხების შემცირებასთან დაკავშირებული</t>
    </r>
    <r>
      <rPr>
        <u/>
        <sz val="8"/>
        <color theme="1"/>
        <rFont val="Sylfaen"/>
        <family val="1"/>
      </rPr>
      <t xml:space="preserve"> წმინდა კუმულატიური ამოღება</t>
    </r>
  </si>
  <si>
    <t>აღირიცხება ფულადი სახსრების წმინდა კუმულატიური ამოღება(შემცირებული სხვა ცვლილებებთან დაკავშირებული ხარჯებით), ასეთის არსებობის შემთხვევაში.</t>
  </si>
  <si>
    <t>ცხრილი "22"</t>
  </si>
  <si>
    <t>მთავრობები</t>
  </si>
  <si>
    <t>ცენტრალური მთავრობები, სახელმწიფო ან რეგიონული მთავრობები და ადგილობრივი მთავრობები, ადმინისტრაციული ორგანოებისა და სამთავრობო არაკომერციული საწარმოების ჩათვლით. სოციალური დაზღვევის ფონდები; საერთაშორისო ორგანიზაციები, როგორიცაა ევროკავშირი, IMF, BIS (Bank for International Settlements).</t>
  </si>
  <si>
    <t>ბანკები და მრავალმხრივი ბანკები.</t>
  </si>
  <si>
    <t xml:space="preserve">ყველა საფინანსო კორპორაცია და კვაზი კორპორაცია, როგორიცაა საინვესტიციო ფირმები, საინვესტიციო ფონდები, სადაზღვევო კომპანიები, საპენსიო ფონდები, კოლექტიური საინვესტიციო კომპანიები, კლირინგ ცენტრები და დარჩენილი ფინანსური შუამავლები. გარდა საკრედიტო ინსტიტუტებისა. </t>
  </si>
  <si>
    <t>ფიზიკური პირები ან პირთა ჯგუფები, როგორც  საქონლისა და არაფინანსური მომსახურების მწარმოებლები და მომხმარებლები, მხოლოდ საკუთარი საბოლოო მოხმარებისთვის, და როგორც კომერციული საქონლისა და არაფინანსური და ფინანსური მომსახურების მწარმოებლები, იმ პირობით, რომ მათი საქმიანობა არ არის კვაზი კორპორაციების საქმიანობა. არაკომერციული ინსტიტუტები, რომლებიც ემსახურებიან შინამეურნეობებს, და რომლებიც ძირითადად ჩართულნი არიან არაკომერციული საქონლის წარმოებაში და  მომსახურების მიწოდებაში, ცალკეული შინამეურნეობების  ჯგუფებისთვის.</t>
  </si>
  <si>
    <t>ცხრილი "23"</t>
  </si>
  <si>
    <t>სესხი რომელიც უზრუნველყოფილია სახელმწიფო ან საფინანსო ინსტიტუტების გარანტიით, უძრავი ან მოძრავი ქონებით. სესხი ჩაითვლება უზრუნველყოფილად მიუხედავად უზრუნველყოფის მოცულობისა.</t>
  </si>
  <si>
    <t>სესხი რომელიც უზრუნველყოფილია უძრავი ქონებით. სესხი ჩაითვლება უზრუნველყოფილად მიუხედავად უზრუნველყოფის მოცულობისა.</t>
  </si>
  <si>
    <t xml:space="preserve">რეზერვი უზრუნველყოფილ სესხებზე. „კომერციული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1.1 ველში შემავალი სესხების რეზერვი.  </t>
  </si>
  <si>
    <t xml:space="preserve">მინიმუმი სესხზე დაგირავებული უძრავი და მოძრავი ქონების საბაზრო ღირებულებასა და სესხის მთლიან ღირებულებას შორის. </t>
  </si>
  <si>
    <t xml:space="preserve">მინიმუმი სესხზე დაგირავებული უძრავი ქონების საბაზრო ღირებულებასა და სესხის მთლიან ღირებულებას შორის. </t>
  </si>
  <si>
    <t>დაგირავებული უძრავი და მოძრავი ქონების საბაზრო ღირებულება, შესაბამისი სესხის მთლიანი ღირებულების ზემოთ.</t>
  </si>
  <si>
    <t>დაგირავებული უძრავი ქონების საბაზრო ღირებულება, შესაბამისი სესხის მთლიანი ღირებულების ზემოთ.</t>
  </si>
  <si>
    <t xml:space="preserve">მინიმუმი გარანტიის საბაზრო ღირებულებასა და სესხის მთლიან ღირებულებას შორის. </t>
  </si>
  <si>
    <t>ცხრილი "24"</t>
  </si>
  <si>
    <t>სესხების და მათი რეზერვების  განაწილება მათი კლასიფიკაციის და დაფარვის წყაროს მიხედვით. სექტორების განმარტებები იხილეთ ზოგადი განმარტებების ცხრილში 6.01-6.26 პუნქტებში. სესხების კლასიფიკაცია „კომერციული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t>
  </si>
  <si>
    <t>ინდივიდუალურად შექმნილი 2%-იანი რეზერვის გარდა არსებული საერთო რეზერვი, იმ შემთხვევაში თუ დამატებითი საერთო რეზერვი არ არის შექმნილი კონკრეტულ სექტორში შემავალ სესხებზე, მისი მითითება მოხდება მხოლოდ ჯამის მაჩვენებელი უჯრაში O33.</t>
  </si>
  <si>
    <t>ცხრილი "25"</t>
  </si>
  <si>
    <t>რისკის პოზიციის ღირებულება ნარჩენი ვადიანობის  და რისკის კლასების მიხედვით</t>
  </si>
  <si>
    <t>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t>
  </si>
  <si>
    <t>სესხების და სესხებზე რეზერვის განაწილება, დაფარვის წყაროს სექტორების და კლასიფიკაციის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</si>
  <si>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</si>
  <si>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</si>
  <si>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</si>
  <si>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</si>
  <si>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</si>
  <si>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"განუსაზღვრელი დაფარვის ვადით" - სვეტში შეივსება რისკის პოზიციები რომელთაც არ აქვთ განსაზღვრული დაფარვის ვადა,  გარდა "მოთხოვნამდე" ველში მითითებული რისკის პოზიციების. მაგ: ძირითადი საშუალებები და  სხვა მსგავსი მახასიათებლების მქონე რისკის პოზიციები.</t>
  </si>
  <si>
    <t>ვადაგადაცილებული სესხი/ფასიანი ქაღალდი</t>
  </si>
  <si>
    <t>სესხების მთლიანი ღირებულება,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"ვადაგადაცილება ≤ 30 დღეზე" ინტერვალში არ მოხვდება არავადაგადაცილებული სესხები. უზრუნველყოფის ღირებულებად მოიაზრება მისი საბაზრო ღირებულება.</t>
  </si>
  <si>
    <t>სესხების განაწილება სესხის უზრუნველყოფის კოეფიციენტის მიხედვით, ანგარიშგების თარიღის მდგომარეობით. უზრუნველყოფაში გაითვალისწინება მხოლოდ უძრავი ქონება. უზრუნველყოფის ღირებულებად მოიაზრება მისი საბაზრო ღირებულება.</t>
  </si>
  <si>
    <t>შეივსება შესაბამის კვარტლის ინფორმაცია. უმოქმედო სესხების ცვლილების მიზნებისთვის ერთი სესხის ჭრილში კურსის ეფექტი პერიოდზე შეივსება მხოლოდ ზრდაში ან შემცირებაში.</t>
  </si>
  <si>
    <t>სესხების და კორპორატიული სავალო ფასიანი ქაღალდების მთლიანი ღირებულება, გარესაბალანსო ვალდებულებები შეივსება ნომინალური ღირებულებით დარეზერვებამდე, განაწილებული უზრუნველყოფის მიხედვით. ორი ან მეტი უზრუნველყოფის შემთხვევაში აქტივის ერთი ნაწილი გადანაწილდება უფრო მაღალი ლიკვიდობის მქონე უზრუნველყოფის სვეტში, მაქსიმუმ უზრუნველყოფის მოცულობით, ხოლო დარჩენილი ნაწილი დაბალი ლიკვიდობის უზრუნველყოფის სვეტში მაქსიმუმ ამ უზრუნველყოფის მოცულობით და ა.შ. ლიკვიდურობის მიხედვით განაწილება მოხდება, ყველაზე მეტად ლიკვიდური ა-დან არაუზრუნველყოფილ ნაწილამდე ი-მდე. უზრუნველყოფის ღირებულებად მოიაზრება მისი საბაზრო ღირებულება.</t>
  </si>
  <si>
    <t>განმარტებები გვერდებისთვის  "17-25"</t>
  </si>
  <si>
    <t>მე-19 ცხრილში სესხების/აქტივების განაწილება უნდა მოხდეს დაფარვის წყაროს სექტორის/კონტრაგენტის ტიპის მიხედვით ქვემოთ მოცემულ 6.01-6.27 პუნქტებში. ინვესტიციების შემთხვევაში შესაბამისი კომპანიის საქმიანობის სექტორის მიხედვით.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"ლომბარდები"-ს სექტორში მოხვდება ლომბარდებში დასაქმებული მსესხებლების სესხები/აქტივები და ა.შ. 
მე-24 ცხრილში სესხების განაწილება უნდა მოხდეს დაფარვის წყაროს სექტორის მიხედვით ქვემოთ მოცემულ 6.01-6.26 პუნქტებში.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"ლომბარდები"-ს სექტორში მოხვდება ლომბარდებში დასაქმებული მსესხებლების სესხები და ა.შ.</t>
  </si>
  <si>
    <t>სახელმწიფო ინსტიტუტები და სახელმწიფოს კონტროლს დაქვემდებარებული საწარმოები და ორგანიზაციები. ამასთან დაფარვის წყარო უნდა იყოს სახელმწიფო ბიუჯეტიდან გამოყოფილი თანხები. მე-19 ცხრილის მიზნებისთვის სახელმწიფო ორგანიზაციების სექტორში მოხვდება აქტივები ცენტრალურ ბანკებში.</t>
  </si>
  <si>
    <t xml:space="preserve">                                                                                                     საბალანსო აქტივები                                                                                              
                                                                                                                                                                                                             სექტორი დაფარვის წყაროს/კონტრაგენტის ტიპის მიხედვით</t>
  </si>
  <si>
    <t>მე-19 ცხრილის მიზნებისთვის "სხვა აქტივებში" მოხვდება აქტივები, რომლებსაც არ აქვთ იდენტიფიცირებადი დაფარვის სექტორი, (მაგალითად ძირითადი საშუალებები, ნაღდი ფული და სხვა მსგავსი მახასიათებლების მქონე აქტივები)</t>
  </si>
  <si>
    <t>"მოთხოვნამდე"  - სვეტში შეივსება საქართველოს ეროვნულ ბანკში და სხვა ფინანსურ ინსტიტუტებში განთავსებული მიმდინარე ანგარიშები, ერთდღიანი სესხები ან/და განთავსებული დეპოზიტები, სავალდებულო რეზერვები საქართველოს ეროვნულ ბანკში, ფული და მისი ექვივალენტები კომერციულ ბანკში, ნაღდი ფული, ნაღდი ფული სხვა სახით (შეგროვების პროცესში) და სხვა მსგავსი მახასიათებლების მქონე რისკის პოზიციები.</t>
  </si>
  <si>
    <r>
      <t xml:space="preserve">კომერციული ბანკები, სადაზღვევო, სალიზინგო და საინვესტიციო კომპანიები, საკრედიტო კავშირები, მიკროსაფინანსო ორგანიზაციები, საპენსიო სქემები, ფულადი გზავნილების განმახორციელებელი პირები და  სხვა საფინანსო ორგანიზაციები. გარდა ლომბარდებისა. მე-19 ცხრილის მიზნებისთვის </t>
    </r>
    <r>
      <rPr>
        <sz val="8"/>
        <color rgb="FFFF0000"/>
        <rFont val="Sylfaen"/>
        <family val="1"/>
      </rPr>
      <t>საფინანსო ინსტიტუტების</t>
    </r>
    <r>
      <rPr>
        <sz val="8"/>
        <rFont val="Sylfaen"/>
        <family val="1"/>
      </rPr>
      <t xml:space="preserve"> სექტორში მოხვდება აქტივები კომერციულ ბანკებში.</t>
    </r>
  </si>
  <si>
    <t>აქტივების მთლიანი ღირებულების, საბალანსო ღირებულების, აქტივებზე რეზერვების და ჩამოწერების განაწილება რისკის კლასების მიხედვით</t>
  </si>
  <si>
    <t>აქტივების მთლიანი ღირებულების, საბალანსო ღირებულების, აქტივებზე რეზერვების და ჩამოწერების განაწილება დაფარვის წყაროს სექტორების მიხედვით</t>
  </si>
  <si>
    <r>
      <t xml:space="preserve">ცხრილში საბალანსო, </t>
    </r>
    <r>
      <rPr>
        <sz val="8"/>
        <color rgb="FFFF0000"/>
        <rFont val="Sylfaen"/>
        <family val="1"/>
      </rPr>
      <t>შეწონვას დაქვემდებარებული</t>
    </r>
    <r>
      <rPr>
        <sz val="8"/>
        <rFont val="Sylfaen"/>
        <family val="1"/>
      </rPr>
      <t xml:space="preserve"> რისკის პოზიციების ღირებულებები შეივსება ნარჩენი ვადიანობის მიხედვით. გრაფიკიანი რისკის პოზიციების შემთხვევაში, პოზიცია მოხვდება ბოლო შენატანის შესაბამის ინტერვალში.</t>
    </r>
  </si>
  <si>
    <r>
      <t>შეივსება სესხების, სავალო ფასიანი ქაღალდების მთლიანი ღირებულება, გარესაბალანსო ვალდებულებებისთვის ნომინალური ღირებულება დარეზერვებამდე განაწილებული, კლასიფიკაციის, ვადაგადაცილების და მსესხებლის ტიპის მიხედვით. "ვადაგადაცილება ≤ 30 დღეზე" ინტერვალში არ მოხვდება არავადაგადაცილებული სესხები და ფასიანი ქაღალდები.</t>
    </r>
    <r>
      <rPr>
        <sz val="8"/>
        <color rgb="FFFF0000"/>
        <rFont val="Sylfaen"/>
        <family val="1"/>
      </rPr>
      <t xml:space="preserve"> გარესაბალანსო ვალდებულებებისთვის, აუთვისებელი ნაწილი რომელსაც არ აქვთ „კომერციული ბანკების მიერ აქტივების კლასიფიკაციისა და შესაძლო დანაკარგების რეზერვების შექმნისა და გამოყენების წესში" არსებული განმარტებების შესაბამისად მინიჭებული კლასიფიკაცია შეივება მხოლოდ "C", "სულ" ველში, და არ გადანაწილდება დანარჩენი კატეგორიის სვეტებში.</t>
    </r>
  </si>
  <si>
    <r>
      <t>ცხრილებში საბალანსო ელემენტების მთლიანი ღირებულებების, სპეციალური, საერთო რეზერვების და დამატებითი საერთო რეზერვების, პერიოდის მანძილზე კუმულატიური ჩამოწერის და საბალანსო ღირებულების განაწილება მოხდება რისკის კლასების და დაფარვის წყაროს სექტორის/კონტრაგენტის ტიპის მიხედვით.  სექტორების განმარტებები იხილეთ ზოგადი განმარტებების ცხრილში 6.01-6.27 პუნქტებში.</t>
    </r>
    <r>
      <rPr>
        <sz val="8"/>
        <color rgb="FFFF0000"/>
        <rFont val="Sylfaen"/>
        <family val="1"/>
      </rPr>
      <t xml:space="preserve"> ა და ბ სვეტებში ყველა სტრიქონისთვის, მათ შორის სესხებზე და მათ შორის სავალო ფასიან ქაღალდებზე ღირებულებები შეივსება ბალანსზე არსებული დარიცხული სარგებლით და დარიცხული ჯარიმებით. კუმულატიური ჩამოწერის სვეტში არ გაითვალისწინება დარიცხული სარგებლის და ჯარიმის ჩამოწერა.</t>
    </r>
  </si>
  <si>
    <r>
      <t xml:space="preserve">კორპორაციები, კვაზი კორპორაციები და </t>
    </r>
    <r>
      <rPr>
        <sz val="8"/>
        <color rgb="FFFF0000"/>
        <rFont val="Sylfaen"/>
        <family val="1"/>
      </rPr>
      <t>ყველა იურიდიული პირი</t>
    </r>
    <r>
      <rPr>
        <sz val="8"/>
        <rFont val="Sylfaen"/>
        <family val="1"/>
      </rPr>
      <t>, რომლებიც არ არიან ფინანსურ შუამავლები, თუმცა ჩართულები არიან კომერციული საქონლის წარმოებაში და არაფინანსურ მომსახურებაში.</t>
    </r>
  </si>
  <si>
    <t>სს სილქ როუდ ბანკი</t>
  </si>
  <si>
    <t>ი.მანაგაძე</t>
  </si>
  <si>
    <t>ე.ენოხ</t>
  </si>
  <si>
    <t>www.silkroadbank.ge</t>
  </si>
  <si>
    <t>ირაკლი მანაგაძე</t>
  </si>
  <si>
    <t>დამოუკიდებელი თავმჯდომარე</t>
  </si>
  <si>
    <t>ვასილ კენკიშვილი</t>
  </si>
  <si>
    <t>არადამოუკიდებელ წევრი</t>
  </si>
  <si>
    <t>მამუკა შურღაია</t>
  </si>
  <si>
    <t>დევიდ ბორგერი</t>
  </si>
  <si>
    <t>მზია ქოქუაშვილი</t>
  </si>
  <si>
    <t>დამოუკიდებელი წევრი</t>
  </si>
  <si>
    <t>ელი ენოხ</t>
  </si>
  <si>
    <t>გენერალური დირექტორი</t>
  </si>
  <si>
    <t>ნათია მერაბიშვილი</t>
  </si>
  <si>
    <t>ფინანსური დირექტორი</t>
  </si>
  <si>
    <t>გიორგი ღიბრაძე</t>
  </si>
  <si>
    <t>რისკების დირექტორი</t>
  </si>
  <si>
    <t>სილქ როუდ გრუპ ჰოლდინგ (მალტა) ლიმიტედ</t>
  </si>
  <si>
    <t>გიორგი რამიშვილი</t>
  </si>
  <si>
    <t>ალექსი თოფურია</t>
  </si>
  <si>
    <t>ცხრილი 9 (Capital), N39</t>
  </si>
  <si>
    <t>COVID-19 რეზერვი</t>
  </si>
  <si>
    <t>მათ შორის სხვა აქტივების შესაძლო დანაკარგების საერთო რეზერვი</t>
  </si>
  <si>
    <t>ცხრილი 9 (Capital), N2</t>
  </si>
  <si>
    <t>ცხრილი 9 (Capital), N6</t>
  </si>
  <si>
    <t>ცხრილი 9 (Capital), N5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</si>
</sst>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s>
  <fonts count="133">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sz val="10"/>
      <name val="Calibri"/>
      <family val="2"/>
      <scheme val="minor"/>
    </font>
    <font>
      <sz val="10"/>
      <name val="Arial"/>
      <family val="2"/>
      <charset val="204"/>
    </font>
    <font>
      <sz val="10"/>
      <name val="Sylfaen"/>
      <family val="1"/>
    </font>
    <font>
      <b/>
      <sz val="10"/>
      <name val="Sylfaen"/>
      <family val="1"/>
    </font>
    <font>
      <u/>
      <sz val="10"/>
      <color indexed="12"/>
      <name val="Arial"/>
      <family val="2"/>
    </font>
    <font>
      <sz val="8"/>
      <color theme="1"/>
      <name val="Calibri"/>
      <family val="2"/>
      <scheme val="minor"/>
    </font>
    <font>
      <sz val="10"/>
      <name val="Geo_Arial"/>
      <family val="2"/>
    </font>
    <font>
      <i/>
      <sz val="10"/>
      <color theme="1"/>
      <name val="Calibri"/>
      <family val="2"/>
      <scheme val="minor"/>
    </font>
    <font>
      <b/>
      <sz val="10"/>
      <name val="Calibri"/>
      <family val="2"/>
      <scheme val="minor"/>
    </font>
    <font>
      <b/>
      <i/>
      <sz val="10"/>
      <name val="Calibri"/>
      <family val="2"/>
      <scheme val="minor"/>
    </font>
    <font>
      <sz val="10"/>
      <color rgb="FF333333"/>
      <name val="Sylfaen"/>
      <family val="1"/>
    </font>
    <font>
      <i/>
      <sz val="10"/>
      <name val="Sylfaen"/>
      <family val="1"/>
    </font>
    <font>
      <i/>
      <sz val="10"/>
      <color theme="1"/>
      <name val="Sylfaen"/>
      <family val="1"/>
    </font>
    <font>
      <sz val="10"/>
      <name val="Calibri"/>
      <family val="2"/>
      <charset val="204"/>
      <scheme val="minor"/>
    </font>
    <font>
      <b/>
      <sz val="10"/>
      <name val="Calibri"/>
      <family val="2"/>
      <charset val="204"/>
      <scheme val="minor"/>
    </font>
    <font>
      <sz val="10"/>
      <color theme="1"/>
      <name val="Segoe UI"/>
      <family val="2"/>
    </font>
    <font>
      <sz val="10"/>
      <color theme="1"/>
      <name val="Times New Roman"/>
      <family val="1"/>
    </font>
    <font>
      <b/>
      <sz val="10"/>
      <color theme="1"/>
      <name val="Sylfaen"/>
      <family val="1"/>
    </font>
    <font>
      <sz val="10"/>
      <color theme="1"/>
      <name val="Sylfaen"/>
      <family val="1"/>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sz val="10"/>
      <name val="SPKolheti"/>
      <family val="1"/>
    </font>
    <font>
      <sz val="11"/>
      <color theme="1"/>
      <name val="Sylfaen"/>
      <family val="1"/>
    </font>
    <font>
      <b/>
      <sz val="11"/>
      <name val="Sylfaen"/>
      <family val="1"/>
    </font>
    <font>
      <b/>
      <i/>
      <sz val="10"/>
      <color theme="1"/>
      <name val="Sylfaen"/>
      <family val="1"/>
    </font>
    <font>
      <b/>
      <sz val="8"/>
      <name val="Sylfaen"/>
      <family val="1"/>
    </font>
    <font>
      <sz val="8"/>
      <name val="Sylfaen"/>
      <family val="1"/>
    </font>
    <font>
      <sz val="9"/>
      <color theme="1"/>
      <name val="Calibri"/>
      <family val="2"/>
      <scheme val="minor"/>
    </font>
    <font>
      <b/>
      <i/>
      <u/>
      <sz val="8"/>
      <name val="Sylfaen"/>
      <family val="1"/>
    </font>
    <font>
      <sz val="10"/>
      <color theme="1"/>
      <name val="Calibri"/>
      <family val="1"/>
      <scheme val="minor"/>
    </font>
    <font>
      <b/>
      <sz val="10"/>
      <name val="Calibri"/>
      <family val="1"/>
      <scheme val="minor"/>
    </font>
    <font>
      <sz val="10"/>
      <name val="Calibri"/>
      <family val="1"/>
      <scheme val="minor"/>
    </font>
    <font>
      <b/>
      <sz val="9"/>
      <name val="Arial"/>
      <family val="2"/>
    </font>
    <font>
      <sz val="9"/>
      <name val="Arial"/>
      <family val="2"/>
    </font>
    <font>
      <sz val="9"/>
      <name val="Calibri"/>
      <family val="2"/>
    </font>
    <font>
      <b/>
      <sz val="9"/>
      <name val="Calibri"/>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sz val="9"/>
      <color theme="1"/>
      <name val="Calibri"/>
      <family val="1"/>
      <scheme val="minor"/>
    </font>
    <font>
      <sz val="8"/>
      <color theme="1"/>
      <name val="Sylfaen"/>
      <family val="1"/>
    </font>
    <font>
      <sz val="8"/>
      <color rgb="FFFF0000"/>
      <name val="Sylfaen"/>
      <family val="1"/>
    </font>
    <font>
      <b/>
      <sz val="8"/>
      <color theme="1"/>
      <name val="Sylfaen"/>
      <family val="1"/>
    </font>
    <font>
      <u/>
      <sz val="8"/>
      <color theme="1"/>
      <name val="Sylfaen"/>
      <family val="1"/>
    </font>
    <font>
      <sz val="10"/>
      <color rgb="FFFF0000"/>
      <name val="Sylfaen"/>
      <family val="1"/>
    </font>
  </fonts>
  <fills count="8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F5F5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499984740745262"/>
        <bgColor indexed="64"/>
      </patternFill>
    </fill>
  </fills>
  <borders count="14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theme="6" tint="-0.499984740745262"/>
      </left>
      <right style="medium">
        <color indexed="64"/>
      </right>
      <top style="thin">
        <color indexed="64"/>
      </top>
      <bottom style="thin">
        <color indexed="64"/>
      </bottom>
      <diagonal/>
    </border>
    <border>
      <left style="thin">
        <color indexed="64"/>
      </left>
      <right style="thin">
        <color theme="6" tint="-0.499984740745262"/>
      </right>
      <top style="thin">
        <color indexed="64"/>
      </top>
      <bottom style="medium">
        <color indexed="64"/>
      </bottom>
      <diagonal/>
    </border>
    <border>
      <left style="thin">
        <color theme="6" tint="-0.499984740745262"/>
      </left>
      <right style="thin">
        <color theme="6" tint="-0.499984740745262"/>
      </right>
      <top style="thin">
        <color indexed="64"/>
      </top>
      <bottom style="medium">
        <color indexed="64"/>
      </bottom>
      <diagonal/>
    </border>
    <border>
      <left style="thin">
        <color theme="6" tint="-0.499984740745262"/>
      </left>
      <right style="medium">
        <color indexed="64"/>
      </right>
      <top style="thin">
        <color indexed="64"/>
      </top>
      <bottom style="medium">
        <color indexed="64"/>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top style="medium">
        <color indexed="64"/>
      </top>
      <bottom/>
      <diagonal/>
    </border>
    <border>
      <left style="thin">
        <color theme="6" tint="-0.499984740745262"/>
      </left>
      <right style="medium">
        <color indexed="64"/>
      </right>
      <top style="thin">
        <color theme="6" tint="-0.499984740745262"/>
      </top>
      <bottom/>
      <diagonal/>
    </border>
    <border>
      <left style="medium">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top/>
      <bottom style="double">
        <color indexed="64"/>
      </bottom>
      <diagonal/>
    </border>
    <border>
      <left/>
      <right/>
      <top/>
      <bottom style="double">
        <color indexed="64"/>
      </bottom>
      <diagonal/>
    </border>
    <border>
      <left/>
      <right style="thin">
        <color theme="1" tint="0.34998626667073579"/>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double">
        <color theme="1" tint="0.34998626667073579"/>
      </bottom>
      <diagonal/>
    </border>
    <border>
      <left/>
      <right/>
      <top style="thin">
        <color theme="1" tint="0.34998626667073579"/>
      </top>
      <bottom style="double">
        <color theme="1" tint="0.34998626667073579"/>
      </bottom>
      <diagonal/>
    </border>
    <border>
      <left/>
      <right style="thin">
        <color theme="1" tint="0.34998626667073579"/>
      </right>
      <top style="thin">
        <color theme="1" tint="0.34998626667073579"/>
      </top>
      <bottom style="double">
        <color theme="1"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right/>
      <top style="thin">
        <color indexed="64"/>
      </top>
      <bottom style="medium">
        <color indexed="64"/>
      </bottom>
      <diagonal/>
    </border>
    <border>
      <left style="medium">
        <color indexed="64"/>
      </left>
      <right/>
      <top style="thin">
        <color auto="1"/>
      </top>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theme="6" tint="-0.499984740745262"/>
      </right>
      <top style="thin">
        <color indexed="64"/>
      </top>
      <bottom style="thin">
        <color theme="6" tint="-0.499984740745262"/>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bottom/>
      <diagonal/>
    </border>
  </borders>
  <cellStyleXfs count="21414">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0" fontId="2" fillId="0" borderId="0"/>
    <xf numFmtId="0" fontId="8" fillId="0" borderId="0"/>
    <xf numFmtId="0" fontId="1" fillId="0" borderId="0"/>
    <xf numFmtId="9" fontId="1" fillId="0" borderId="0" applyFont="0" applyFill="0" applyBorder="0" applyAlignment="0" applyProtection="0"/>
    <xf numFmtId="0" fontId="2" fillId="0" borderId="0"/>
    <xf numFmtId="0" fontId="2" fillId="0" borderId="0"/>
    <xf numFmtId="0" fontId="11" fillId="0" borderId="0" applyNumberFormat="0" applyFill="0" applyBorder="0" applyAlignment="0" applyProtection="0">
      <alignment vertical="top"/>
      <protection locked="0"/>
    </xf>
    <xf numFmtId="0" fontId="27" fillId="0" borderId="0"/>
    <xf numFmtId="168" fontId="28" fillId="37" borderId="0"/>
    <xf numFmtId="169" fontId="28" fillId="37" borderId="0"/>
    <xf numFmtId="168" fontId="28" fillId="37" borderId="0"/>
    <xf numFmtId="0" fontId="29" fillId="38" borderId="0" applyNumberFormat="0" applyBorder="0" applyAlignment="0" applyProtection="0"/>
    <xf numFmtId="0" fontId="4" fillId="13"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0" fontId="29" fillId="3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168" fontId="30" fillId="38" borderId="0" applyNumberFormat="0" applyBorder="0" applyAlignment="0" applyProtection="0"/>
    <xf numFmtId="169" fontId="30" fillId="38" borderId="0" applyNumberFormat="0" applyBorder="0" applyAlignment="0" applyProtection="0"/>
    <xf numFmtId="168" fontId="30" fillId="38"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4" fillId="17"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0" fontId="29" fillId="39"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168" fontId="30" fillId="39" borderId="0" applyNumberFormat="0" applyBorder="0" applyAlignment="0" applyProtection="0"/>
    <xf numFmtId="169" fontId="30" fillId="39" borderId="0" applyNumberFormat="0" applyBorder="0" applyAlignment="0" applyProtection="0"/>
    <xf numFmtId="168" fontId="30"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4" fillId="21"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0" fontId="29" fillId="4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168" fontId="30" fillId="40" borderId="0" applyNumberFormat="0" applyBorder="0" applyAlignment="0" applyProtection="0"/>
    <xf numFmtId="169" fontId="30" fillId="40" borderId="0" applyNumberFormat="0" applyBorder="0" applyAlignment="0" applyProtection="0"/>
    <xf numFmtId="168" fontId="30"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4" fillId="25"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0" fontId="29" fillId="4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4" fillId="29"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0" fontId="29" fillId="42"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168" fontId="30" fillId="42" borderId="0" applyNumberFormat="0" applyBorder="0" applyAlignment="0" applyProtection="0"/>
    <xf numFmtId="169" fontId="30" fillId="42" borderId="0" applyNumberFormat="0" applyBorder="0" applyAlignment="0" applyProtection="0"/>
    <xf numFmtId="168" fontId="30"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4" fillId="3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0" fontId="29" fillId="4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168" fontId="30" fillId="43" borderId="0" applyNumberFormat="0" applyBorder="0" applyAlignment="0" applyProtection="0"/>
    <xf numFmtId="169" fontId="30" fillId="43" borderId="0" applyNumberFormat="0" applyBorder="0" applyAlignment="0" applyProtection="0"/>
    <xf numFmtId="168" fontId="30"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4" fillId="1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0" fontId="29" fillId="4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4" fillId="18"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0" fontId="29" fillId="4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168" fontId="30" fillId="45" borderId="0" applyNumberFormat="0" applyBorder="0" applyAlignment="0" applyProtection="0"/>
    <xf numFmtId="169" fontId="30" fillId="45" borderId="0" applyNumberFormat="0" applyBorder="0" applyAlignment="0" applyProtection="0"/>
    <xf numFmtId="168" fontId="30"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4" fillId="22"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0" fontId="29" fillId="46"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168" fontId="30" fillId="46" borderId="0" applyNumberFormat="0" applyBorder="0" applyAlignment="0" applyProtection="0"/>
    <xf numFmtId="169" fontId="30" fillId="46" borderId="0" applyNumberFormat="0" applyBorder="0" applyAlignment="0" applyProtection="0"/>
    <xf numFmtId="168" fontId="30" fillId="46" borderId="0" applyNumberFormat="0" applyBorder="0" applyAlignment="0" applyProtection="0"/>
    <xf numFmtId="0" fontId="29" fillId="46" borderId="0" applyNumberFormat="0" applyBorder="0" applyAlignment="0" applyProtection="0"/>
    <xf numFmtId="0" fontId="29" fillId="41" borderId="0" applyNumberFormat="0" applyBorder="0" applyAlignment="0" applyProtection="0"/>
    <xf numFmtId="0" fontId="4" fillId="26"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0" fontId="29" fillId="41"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168" fontId="30" fillId="41" borderId="0" applyNumberFormat="0" applyBorder="0" applyAlignment="0" applyProtection="0"/>
    <xf numFmtId="169" fontId="30" fillId="41" borderId="0" applyNumberFormat="0" applyBorder="0" applyAlignment="0" applyProtection="0"/>
    <xf numFmtId="168" fontId="30" fillId="41"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4" fillId="30"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0" fontId="29" fillId="44"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168" fontId="30" fillId="44" borderId="0" applyNumberFormat="0" applyBorder="0" applyAlignment="0" applyProtection="0"/>
    <xf numFmtId="169" fontId="30" fillId="44" borderId="0" applyNumberFormat="0" applyBorder="0" applyAlignment="0" applyProtection="0"/>
    <xf numFmtId="168" fontId="30" fillId="44"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4" fillId="34"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0" fontId="29" fillId="47"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168" fontId="30" fillId="47" borderId="0" applyNumberFormat="0" applyBorder="0" applyAlignment="0" applyProtection="0"/>
    <xf numFmtId="169" fontId="30" fillId="47" borderId="0" applyNumberFormat="0" applyBorder="0" applyAlignment="0" applyProtection="0"/>
    <xf numFmtId="168" fontId="30" fillId="47" borderId="0" applyNumberFormat="0" applyBorder="0" applyAlignment="0" applyProtection="0"/>
    <xf numFmtId="0" fontId="29" fillId="47" borderId="0" applyNumberFormat="0" applyBorder="0" applyAlignment="0" applyProtection="0"/>
    <xf numFmtId="0" fontId="31" fillId="48" borderId="0" applyNumberFormat="0" applyBorder="0" applyAlignment="0" applyProtection="0"/>
    <xf numFmtId="0" fontId="32" fillId="15"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0" fontId="31" fillId="48"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168" fontId="33" fillId="48" borderId="0" applyNumberFormat="0" applyBorder="0" applyAlignment="0" applyProtection="0"/>
    <xf numFmtId="169" fontId="33" fillId="48" borderId="0" applyNumberFormat="0" applyBorder="0" applyAlignment="0" applyProtection="0"/>
    <xf numFmtId="168" fontId="33" fillId="48"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2" fillId="19"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0" fontId="31" fillId="45"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168" fontId="33" fillId="45" borderId="0" applyNumberFormat="0" applyBorder="0" applyAlignment="0" applyProtection="0"/>
    <xf numFmtId="169" fontId="33" fillId="45" borderId="0" applyNumberFormat="0" applyBorder="0" applyAlignment="0" applyProtection="0"/>
    <xf numFmtId="168" fontId="33" fillId="45"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2" fillId="23"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0" fontId="31" fillId="46"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168" fontId="33" fillId="46" borderId="0" applyNumberFormat="0" applyBorder="0" applyAlignment="0" applyProtection="0"/>
    <xf numFmtId="169" fontId="33" fillId="46" borderId="0" applyNumberFormat="0" applyBorder="0" applyAlignment="0" applyProtection="0"/>
    <xf numFmtId="168" fontId="33" fillId="46" borderId="0" applyNumberFormat="0" applyBorder="0" applyAlignment="0" applyProtection="0"/>
    <xf numFmtId="0" fontId="31" fillId="46" borderId="0" applyNumberFormat="0" applyBorder="0" applyAlignment="0" applyProtection="0"/>
    <xf numFmtId="0" fontId="31" fillId="49" borderId="0" applyNumberFormat="0" applyBorder="0" applyAlignment="0" applyProtection="0"/>
    <xf numFmtId="0" fontId="32" fillId="27"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0" fontId="31" fillId="49"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2" fillId="31"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0" fontId="31" fillId="5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2" fillId="35"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0" fontId="31" fillId="51"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168" fontId="33" fillId="51" borderId="0" applyNumberFormat="0" applyBorder="0" applyAlignment="0" applyProtection="0"/>
    <xf numFmtId="169" fontId="33" fillId="51" borderId="0" applyNumberFormat="0" applyBorder="0" applyAlignment="0" applyProtection="0"/>
    <xf numFmtId="168" fontId="33" fillId="51" borderId="0" applyNumberFormat="0" applyBorder="0" applyAlignment="0" applyProtection="0"/>
    <xf numFmtId="0" fontId="31" fillId="51"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1" fillId="53" borderId="0" applyNumberFormat="0" applyBorder="0" applyAlignment="0" applyProtection="0"/>
    <xf numFmtId="0" fontId="31" fillId="54" borderId="0" applyNumberFormat="0" applyBorder="0" applyAlignment="0" applyProtection="0"/>
    <xf numFmtId="0" fontId="32" fillId="12"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0" fontId="31" fillId="54"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168" fontId="33" fillId="54" borderId="0" applyNumberFormat="0" applyBorder="0" applyAlignment="0" applyProtection="0"/>
    <xf numFmtId="169" fontId="33" fillId="54" borderId="0" applyNumberFormat="0" applyBorder="0" applyAlignment="0" applyProtection="0"/>
    <xf numFmtId="168" fontId="33"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31" fillId="57" borderId="0" applyNumberFormat="0" applyBorder="0" applyAlignment="0" applyProtection="0"/>
    <xf numFmtId="0" fontId="31" fillId="58" borderId="0" applyNumberFormat="0" applyBorder="0" applyAlignment="0" applyProtection="0"/>
    <xf numFmtId="0" fontId="32" fillId="16"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0" fontId="31" fillId="58"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168" fontId="33" fillId="58" borderId="0" applyNumberFormat="0" applyBorder="0" applyAlignment="0" applyProtection="0"/>
    <xf numFmtId="169" fontId="33" fillId="58" borderId="0" applyNumberFormat="0" applyBorder="0" applyAlignment="0" applyProtection="0"/>
    <xf numFmtId="168" fontId="33"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29" fillId="55" borderId="0" applyNumberFormat="0" applyBorder="0" applyAlignment="0" applyProtection="0"/>
    <xf numFmtId="0" fontId="29" fillId="59" borderId="0" applyNumberFormat="0" applyBorder="0" applyAlignment="0" applyProtection="0"/>
    <xf numFmtId="0" fontId="31" fillId="56" borderId="0" applyNumberFormat="0" applyBorder="0" applyAlignment="0" applyProtection="0"/>
    <xf numFmtId="0" fontId="31" fillId="60" borderId="0" applyNumberFormat="0" applyBorder="0" applyAlignment="0" applyProtection="0"/>
    <xf numFmtId="0" fontId="32" fillId="2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0" fontId="31" fillId="6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168" fontId="33" fillId="60" borderId="0" applyNumberFormat="0" applyBorder="0" applyAlignment="0" applyProtection="0"/>
    <xf numFmtId="169" fontId="33" fillId="60" borderId="0" applyNumberFormat="0" applyBorder="0" applyAlignment="0" applyProtection="0"/>
    <xf numFmtId="168" fontId="33" fillId="60" borderId="0" applyNumberFormat="0" applyBorder="0" applyAlignment="0" applyProtection="0"/>
    <xf numFmtId="0" fontId="31" fillId="60" borderId="0" applyNumberFormat="0" applyBorder="0" applyAlignment="0" applyProtection="0"/>
    <xf numFmtId="0" fontId="31" fillId="60" borderId="0" applyNumberFormat="0" applyBorder="0" applyAlignment="0" applyProtection="0"/>
    <xf numFmtId="0" fontId="31" fillId="60" borderId="0" applyNumberFormat="0" applyBorder="0" applyAlignment="0" applyProtection="0"/>
    <xf numFmtId="0" fontId="29" fillId="52" borderId="0" applyNumberFormat="0" applyBorder="0" applyAlignment="0" applyProtection="0"/>
    <xf numFmtId="0" fontId="29" fillId="56" borderId="0" applyNumberFormat="0" applyBorder="0" applyAlignment="0" applyProtection="0"/>
    <xf numFmtId="0" fontId="31" fillId="56" borderId="0" applyNumberFormat="0" applyBorder="0" applyAlignment="0" applyProtection="0"/>
    <xf numFmtId="0" fontId="31" fillId="49" borderId="0" applyNumberFormat="0" applyBorder="0" applyAlignment="0" applyProtection="0"/>
    <xf numFmtId="0" fontId="32" fillId="24"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0" fontId="31" fillId="49"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168" fontId="33" fillId="49" borderId="0" applyNumberFormat="0" applyBorder="0" applyAlignment="0" applyProtection="0"/>
    <xf numFmtId="169" fontId="33" fillId="49" borderId="0" applyNumberFormat="0" applyBorder="0" applyAlignment="0" applyProtection="0"/>
    <xf numFmtId="168" fontId="33"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29" fillId="61" borderId="0" applyNumberFormat="0" applyBorder="0" applyAlignment="0" applyProtection="0"/>
    <xf numFmtId="0" fontId="29" fillId="52" borderId="0" applyNumberFormat="0" applyBorder="0" applyAlignment="0" applyProtection="0"/>
    <xf numFmtId="0" fontId="31" fillId="53" borderId="0" applyNumberFormat="0" applyBorder="0" applyAlignment="0" applyProtection="0"/>
    <xf numFmtId="0" fontId="31" fillId="50" borderId="0" applyNumberFormat="0" applyBorder="0" applyAlignment="0" applyProtection="0"/>
    <xf numFmtId="0" fontId="32" fillId="28"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0" fontId="31" fillId="50"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168" fontId="33" fillId="50" borderId="0" applyNumberFormat="0" applyBorder="0" applyAlignment="0" applyProtection="0"/>
    <xf numFmtId="169" fontId="33" fillId="50" borderId="0" applyNumberFormat="0" applyBorder="0" applyAlignment="0" applyProtection="0"/>
    <xf numFmtId="168" fontId="33"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29" fillId="55" borderId="0" applyNumberFormat="0" applyBorder="0" applyAlignment="0" applyProtection="0"/>
    <xf numFmtId="0" fontId="29" fillId="62"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2" fillId="32"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0" fontId="31" fillId="63"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168" fontId="33" fillId="63" borderId="0" applyNumberFormat="0" applyBorder="0" applyAlignment="0" applyProtection="0"/>
    <xf numFmtId="169" fontId="33" fillId="63" borderId="0" applyNumberFormat="0" applyBorder="0" applyAlignment="0" applyProtection="0"/>
    <xf numFmtId="168" fontId="33"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4" fillId="39" borderId="0" applyNumberFormat="0" applyBorder="0" applyAlignment="0" applyProtection="0"/>
    <xf numFmtId="0" fontId="35" fillId="6"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0" fontId="34" fillId="39"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168" fontId="36" fillId="39" borderId="0" applyNumberFormat="0" applyBorder="0" applyAlignment="0" applyProtection="0"/>
    <xf numFmtId="169" fontId="36" fillId="39" borderId="0" applyNumberFormat="0" applyBorder="0" applyAlignment="0" applyProtection="0"/>
    <xf numFmtId="168" fontId="36" fillId="39" borderId="0" applyNumberFormat="0" applyBorder="0" applyAlignment="0" applyProtection="0"/>
    <xf numFmtId="0" fontId="34" fillId="39" borderId="0" applyNumberFormat="0" applyBorder="0" applyAlignment="0" applyProtection="0"/>
    <xf numFmtId="170" fontId="37"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1" fontId="39" fillId="0" borderId="0" applyFill="0" applyBorder="0" applyAlignment="0"/>
    <xf numFmtId="171" fontId="39"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0" fontId="38" fillId="0" borderId="0" applyFill="0" applyBorder="0" applyAlignment="0"/>
    <xf numFmtId="172" fontId="39" fillId="0" borderId="0" applyFill="0" applyBorder="0" applyAlignment="0"/>
    <xf numFmtId="173" fontId="39" fillId="0" borderId="0" applyFill="0" applyBorder="0" applyAlignment="0"/>
    <xf numFmtId="174" fontId="39" fillId="0" borderId="0" applyFill="0" applyBorder="0" applyAlignment="0"/>
    <xf numFmtId="175"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168" fontId="42"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168" fontId="42"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169" fontId="42"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1" fillId="9" borderId="35"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0" fontId="40" fillId="64" borderId="42" applyNumberFormat="0" applyAlignment="0" applyProtection="0"/>
    <xf numFmtId="168" fontId="42" fillId="64" borderId="42" applyNumberFormat="0" applyAlignment="0" applyProtection="0"/>
    <xf numFmtId="169" fontId="42" fillId="64" borderId="42" applyNumberFormat="0" applyAlignment="0" applyProtection="0"/>
    <xf numFmtId="168" fontId="42" fillId="64" borderId="42" applyNumberFormat="0" applyAlignment="0" applyProtection="0"/>
    <xf numFmtId="168" fontId="42" fillId="64" borderId="42" applyNumberFormat="0" applyAlignment="0" applyProtection="0"/>
    <xf numFmtId="169" fontId="42" fillId="64" borderId="42" applyNumberFormat="0" applyAlignment="0" applyProtection="0"/>
    <xf numFmtId="168" fontId="42" fillId="64" borderId="42" applyNumberFormat="0" applyAlignment="0" applyProtection="0"/>
    <xf numFmtId="168" fontId="42" fillId="64" borderId="42" applyNumberFormat="0" applyAlignment="0" applyProtection="0"/>
    <xf numFmtId="169" fontId="42" fillId="64" borderId="42" applyNumberFormat="0" applyAlignment="0" applyProtection="0"/>
    <xf numFmtId="168" fontId="42" fillId="64" borderId="42" applyNumberFormat="0" applyAlignment="0" applyProtection="0"/>
    <xf numFmtId="168" fontId="42" fillId="64" borderId="42" applyNumberFormat="0" applyAlignment="0" applyProtection="0"/>
    <xf numFmtId="169" fontId="42" fillId="64" borderId="42" applyNumberFormat="0" applyAlignment="0" applyProtection="0"/>
    <xf numFmtId="168" fontId="42" fillId="64" borderId="42" applyNumberFormat="0" applyAlignment="0" applyProtection="0"/>
    <xf numFmtId="0" fontId="40" fillId="64" borderId="42" applyNumberFormat="0" applyAlignment="0" applyProtection="0"/>
    <xf numFmtId="0" fontId="43" fillId="65" borderId="43" applyNumberFormat="0" applyAlignment="0" applyProtection="0"/>
    <xf numFmtId="0" fontId="44" fillId="10" borderId="38" applyNumberFormat="0" applyAlignment="0" applyProtection="0"/>
    <xf numFmtId="168"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0" fontId="43"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0" fontId="44" fillId="10" borderId="38"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169" fontId="45" fillId="65" borderId="43" applyNumberFormat="0" applyAlignment="0" applyProtection="0"/>
    <xf numFmtId="168" fontId="45" fillId="65" borderId="43" applyNumberFormat="0" applyAlignment="0" applyProtection="0"/>
    <xf numFmtId="0" fontId="43" fillId="65" borderId="43"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quotePrefix="1">
      <protection locked="0"/>
    </xf>
    <xf numFmtId="43" fontId="29" fillId="0" borderId="0" applyFont="0" applyFill="0" applyBorder="0" applyAlignment="0" applyProtection="0"/>
    <xf numFmtId="43" fontId="2" fillId="0" borderId="0" quotePrefix="1">
      <protection locked="0"/>
    </xf>
    <xf numFmtId="43" fontId="29"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43" fontId="29"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178" fontId="29"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9"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7" fillId="0" borderId="0"/>
    <xf numFmtId="172" fontId="39"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7" fillId="0" borderId="0"/>
    <xf numFmtId="14" fontId="48" fillId="0" borderId="0" applyFill="0" applyBorder="0" applyAlignment="0"/>
    <xf numFmtId="38" fontId="28" fillId="0" borderId="44">
      <alignment vertical="center"/>
    </xf>
    <xf numFmtId="38" fontId="28" fillId="0" borderId="44">
      <alignment vertical="center"/>
    </xf>
    <xf numFmtId="38" fontId="28" fillId="0" borderId="44">
      <alignment vertical="center"/>
    </xf>
    <xf numFmtId="38" fontId="28" fillId="0" borderId="44">
      <alignment vertical="center"/>
    </xf>
    <xf numFmtId="38" fontId="28" fillId="0" borderId="44">
      <alignment vertical="center"/>
    </xf>
    <xf numFmtId="38" fontId="28" fillId="0" borderId="44">
      <alignment vertical="center"/>
    </xf>
    <xf numFmtId="38" fontId="28" fillId="0" borderId="44">
      <alignment vertical="center"/>
    </xf>
    <xf numFmtId="38" fontId="28" fillId="0" borderId="0" applyFont="0" applyFill="0" applyBorder="0" applyAlignment="0" applyProtection="0"/>
    <xf numFmtId="180" fontId="2" fillId="0" borderId="0" applyFont="0" applyFill="0" applyBorder="0" applyAlignment="0" applyProtection="0"/>
    <xf numFmtId="0" fontId="49" fillId="66" borderId="0" applyNumberFormat="0" applyBorder="0" applyAlignment="0" applyProtection="0"/>
    <xf numFmtId="0" fontId="49" fillId="67" borderId="0" applyNumberFormat="0" applyBorder="0" applyAlignment="0" applyProtection="0"/>
    <xf numFmtId="0" fontId="49" fillId="68" borderId="0" applyNumberFormat="0" applyBorder="0" applyAlignment="0" applyProtection="0"/>
    <xf numFmtId="171" fontId="39" fillId="0" borderId="0" applyFill="0" applyBorder="0" applyAlignment="0"/>
    <xf numFmtId="172"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168" fontId="52" fillId="0" borderId="0" applyNumberFormat="0" applyFill="0" applyBorder="0" applyAlignment="0" applyProtection="0"/>
    <xf numFmtId="169" fontId="52" fillId="0" borderId="0" applyNumberFormat="0" applyFill="0" applyBorder="0" applyAlignment="0" applyProtection="0"/>
    <xf numFmtId="168" fontId="52" fillId="0" borderId="0" applyNumberFormat="0" applyFill="0" applyBorder="0" applyAlignment="0" applyProtection="0"/>
    <xf numFmtId="0" fontId="50" fillId="0" borderId="0" applyNumberFormat="0" applyFill="0" applyBorder="0" applyAlignment="0" applyProtection="0"/>
    <xf numFmtId="168" fontId="2" fillId="0" borderId="0"/>
    <xf numFmtId="0" fontId="2" fillId="0" borderId="0"/>
    <xf numFmtId="168" fontId="2" fillId="0" borderId="0"/>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38" fillId="0" borderId="3" applyNumberFormat="0" applyAlignment="0">
      <alignment horizontal="right"/>
      <protection locked="0"/>
    </xf>
    <xf numFmtId="0" fontId="53" fillId="40" borderId="0" applyNumberFormat="0" applyBorder="0" applyAlignment="0" applyProtection="0"/>
    <xf numFmtId="0" fontId="54" fillId="5"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0" fontId="53" fillId="40"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168" fontId="55" fillId="40" borderId="0" applyNumberFormat="0" applyBorder="0" applyAlignment="0" applyProtection="0"/>
    <xf numFmtId="169" fontId="55" fillId="40" borderId="0" applyNumberFormat="0" applyBorder="0" applyAlignment="0" applyProtection="0"/>
    <xf numFmtId="168" fontId="55" fillId="40" borderId="0" applyNumberFormat="0" applyBorder="0" applyAlignment="0" applyProtection="0"/>
    <xf numFmtId="0" fontId="53" fillId="40" borderId="0" applyNumberFormat="0" applyBorder="0" applyAlignment="0" applyProtection="0"/>
    <xf numFmtId="0" fontId="2" fillId="69" borderId="3" applyNumberFormat="0" applyFont="0" applyBorder="0" applyProtection="0">
      <alignment horizontal="center" vertical="center"/>
    </xf>
    <xf numFmtId="0" fontId="56" fillId="0" borderId="34" applyNumberFormat="0" applyAlignment="0" applyProtection="0">
      <alignment horizontal="left" vertical="center"/>
    </xf>
    <xf numFmtId="0" fontId="56" fillId="0" borderId="34" applyNumberFormat="0" applyAlignment="0" applyProtection="0">
      <alignment horizontal="left" vertical="center"/>
    </xf>
    <xf numFmtId="168" fontId="56" fillId="0" borderId="34" applyNumberFormat="0" applyAlignment="0" applyProtection="0">
      <alignment horizontal="left" vertical="center"/>
    </xf>
    <xf numFmtId="0" fontId="56" fillId="0" borderId="9">
      <alignment horizontal="left" vertical="center"/>
    </xf>
    <xf numFmtId="0" fontId="56" fillId="0" borderId="9">
      <alignment horizontal="left" vertical="center"/>
    </xf>
    <xf numFmtId="168" fontId="56" fillId="0" borderId="9">
      <alignment horizontal="left" vertical="center"/>
    </xf>
    <xf numFmtId="0" fontId="57" fillId="0" borderId="45" applyNumberFormat="0" applyFill="0" applyAlignment="0" applyProtection="0"/>
    <xf numFmtId="169" fontId="57" fillId="0" borderId="45" applyNumberFormat="0" applyFill="0" applyAlignment="0" applyProtection="0"/>
    <xf numFmtId="0" fontId="57" fillId="0" borderId="45" applyNumberFormat="0" applyFill="0" applyAlignment="0" applyProtection="0"/>
    <xf numFmtId="168" fontId="57" fillId="0" borderId="45" applyNumberFormat="0" applyFill="0" applyAlignment="0" applyProtection="0"/>
    <xf numFmtId="168" fontId="57" fillId="0" borderId="45" applyNumberFormat="0" applyFill="0" applyAlignment="0" applyProtection="0"/>
    <xf numFmtId="168" fontId="57" fillId="0" borderId="45" applyNumberFormat="0" applyFill="0" applyAlignment="0" applyProtection="0"/>
    <xf numFmtId="169" fontId="57" fillId="0" borderId="45" applyNumberFormat="0" applyFill="0" applyAlignment="0" applyProtection="0"/>
    <xf numFmtId="168" fontId="57" fillId="0" borderId="45" applyNumberFormat="0" applyFill="0" applyAlignment="0" applyProtection="0"/>
    <xf numFmtId="168" fontId="57" fillId="0" borderId="45" applyNumberFormat="0" applyFill="0" applyAlignment="0" applyProtection="0"/>
    <xf numFmtId="169" fontId="57" fillId="0" borderId="45" applyNumberFormat="0" applyFill="0" applyAlignment="0" applyProtection="0"/>
    <xf numFmtId="168" fontId="57" fillId="0" borderId="45" applyNumberFormat="0" applyFill="0" applyAlignment="0" applyProtection="0"/>
    <xf numFmtId="168" fontId="57" fillId="0" borderId="45" applyNumberFormat="0" applyFill="0" applyAlignment="0" applyProtection="0"/>
    <xf numFmtId="169" fontId="57" fillId="0" borderId="45" applyNumberFormat="0" applyFill="0" applyAlignment="0" applyProtection="0"/>
    <xf numFmtId="168" fontId="57" fillId="0" borderId="45" applyNumberFormat="0" applyFill="0" applyAlignment="0" applyProtection="0"/>
    <xf numFmtId="168" fontId="57" fillId="0" borderId="45" applyNumberFormat="0" applyFill="0" applyAlignment="0" applyProtection="0"/>
    <xf numFmtId="169" fontId="57" fillId="0" borderId="45" applyNumberFormat="0" applyFill="0" applyAlignment="0" applyProtection="0"/>
    <xf numFmtId="168" fontId="57" fillId="0" borderId="45" applyNumberFormat="0" applyFill="0" applyAlignment="0" applyProtection="0"/>
    <xf numFmtId="0" fontId="57" fillId="0" borderId="45" applyNumberFormat="0" applyFill="0" applyAlignment="0" applyProtection="0"/>
    <xf numFmtId="0" fontId="58" fillId="0" borderId="46" applyNumberFormat="0" applyFill="0" applyAlignment="0" applyProtection="0"/>
    <xf numFmtId="169" fontId="58" fillId="0" borderId="46" applyNumberFormat="0" applyFill="0" applyAlignment="0" applyProtection="0"/>
    <xf numFmtId="0" fontId="58" fillId="0" borderId="46" applyNumberFormat="0" applyFill="0" applyAlignment="0" applyProtection="0"/>
    <xf numFmtId="168" fontId="58" fillId="0" borderId="46" applyNumberFormat="0" applyFill="0" applyAlignment="0" applyProtection="0"/>
    <xf numFmtId="168" fontId="58" fillId="0" borderId="46" applyNumberFormat="0" applyFill="0" applyAlignment="0" applyProtection="0"/>
    <xf numFmtId="168" fontId="58" fillId="0" borderId="46" applyNumberFormat="0" applyFill="0" applyAlignment="0" applyProtection="0"/>
    <xf numFmtId="169" fontId="58" fillId="0" borderId="46" applyNumberFormat="0" applyFill="0" applyAlignment="0" applyProtection="0"/>
    <xf numFmtId="168" fontId="58" fillId="0" borderId="46" applyNumberFormat="0" applyFill="0" applyAlignment="0" applyProtection="0"/>
    <xf numFmtId="168" fontId="58" fillId="0" borderId="46" applyNumberFormat="0" applyFill="0" applyAlignment="0" applyProtection="0"/>
    <xf numFmtId="169" fontId="58" fillId="0" borderId="46" applyNumberFormat="0" applyFill="0" applyAlignment="0" applyProtection="0"/>
    <xf numFmtId="168" fontId="58" fillId="0" borderId="46" applyNumberFormat="0" applyFill="0" applyAlignment="0" applyProtection="0"/>
    <xf numFmtId="168" fontId="58" fillId="0" borderId="46" applyNumberFormat="0" applyFill="0" applyAlignment="0" applyProtection="0"/>
    <xf numFmtId="169" fontId="58" fillId="0" borderId="46" applyNumberFormat="0" applyFill="0" applyAlignment="0" applyProtection="0"/>
    <xf numFmtId="168" fontId="58" fillId="0" borderId="46" applyNumberFormat="0" applyFill="0" applyAlignment="0" applyProtection="0"/>
    <xf numFmtId="168" fontId="58" fillId="0" borderId="46" applyNumberFormat="0" applyFill="0" applyAlignment="0" applyProtection="0"/>
    <xf numFmtId="169" fontId="58" fillId="0" borderId="46" applyNumberFormat="0" applyFill="0" applyAlignment="0" applyProtection="0"/>
    <xf numFmtId="168" fontId="58" fillId="0" borderId="46" applyNumberFormat="0" applyFill="0" applyAlignment="0" applyProtection="0"/>
    <xf numFmtId="0" fontId="58" fillId="0" borderId="46" applyNumberFormat="0" applyFill="0" applyAlignment="0" applyProtection="0"/>
    <xf numFmtId="0" fontId="59" fillId="0" borderId="47" applyNumberFormat="0" applyFill="0" applyAlignment="0" applyProtection="0"/>
    <xf numFmtId="169" fontId="59" fillId="0" borderId="47" applyNumberFormat="0" applyFill="0" applyAlignment="0" applyProtection="0"/>
    <xf numFmtId="0" fontId="59" fillId="0" borderId="47" applyNumberFormat="0" applyFill="0" applyAlignment="0" applyProtection="0"/>
    <xf numFmtId="168" fontId="59" fillId="0" borderId="47" applyNumberFormat="0" applyFill="0" applyAlignment="0" applyProtection="0"/>
    <xf numFmtId="0" fontId="59" fillId="0" borderId="47" applyNumberFormat="0" applyFill="0" applyAlignment="0" applyProtection="0"/>
    <xf numFmtId="168" fontId="59" fillId="0" borderId="47" applyNumberFormat="0" applyFill="0" applyAlignment="0" applyProtection="0"/>
    <xf numFmtId="0" fontId="59" fillId="0" borderId="47" applyNumberFormat="0" applyFill="0" applyAlignment="0" applyProtection="0"/>
    <xf numFmtId="0" fontId="59" fillId="0" borderId="47" applyNumberFormat="0" applyFill="0" applyAlignment="0" applyProtection="0"/>
    <xf numFmtId="168" fontId="59" fillId="0" borderId="47" applyNumberFormat="0" applyFill="0" applyAlignment="0" applyProtection="0"/>
    <xf numFmtId="169" fontId="59" fillId="0" borderId="47" applyNumberFormat="0" applyFill="0" applyAlignment="0" applyProtection="0"/>
    <xf numFmtId="168" fontId="59" fillId="0" borderId="47" applyNumberFormat="0" applyFill="0" applyAlignment="0" applyProtection="0"/>
    <xf numFmtId="168" fontId="59" fillId="0" borderId="47" applyNumberFormat="0" applyFill="0" applyAlignment="0" applyProtection="0"/>
    <xf numFmtId="169" fontId="59" fillId="0" borderId="47" applyNumberFormat="0" applyFill="0" applyAlignment="0" applyProtection="0"/>
    <xf numFmtId="168" fontId="59" fillId="0" borderId="47" applyNumberFormat="0" applyFill="0" applyAlignment="0" applyProtection="0"/>
    <xf numFmtId="168" fontId="59" fillId="0" borderId="47" applyNumberFormat="0" applyFill="0" applyAlignment="0" applyProtection="0"/>
    <xf numFmtId="169" fontId="59" fillId="0" borderId="47" applyNumberFormat="0" applyFill="0" applyAlignment="0" applyProtection="0"/>
    <xf numFmtId="168" fontId="59" fillId="0" borderId="47" applyNumberFormat="0" applyFill="0" applyAlignment="0" applyProtection="0"/>
    <xf numFmtId="168" fontId="59" fillId="0" borderId="47" applyNumberFormat="0" applyFill="0" applyAlignment="0" applyProtection="0"/>
    <xf numFmtId="169" fontId="59" fillId="0" borderId="47" applyNumberFormat="0" applyFill="0" applyAlignment="0" applyProtection="0"/>
    <xf numFmtId="168" fontId="59" fillId="0" borderId="47" applyNumberFormat="0" applyFill="0" applyAlignment="0" applyProtection="0"/>
    <xf numFmtId="0" fontId="59" fillId="0" borderId="47" applyNumberFormat="0" applyFill="0" applyAlignment="0" applyProtection="0"/>
    <xf numFmtId="0" fontId="59" fillId="0" borderId="0" applyNumberFormat="0" applyFill="0" applyBorder="0" applyAlignment="0" applyProtection="0"/>
    <xf numFmtId="169" fontId="59" fillId="0" borderId="0" applyNumberFormat="0" applyFill="0" applyBorder="0" applyAlignment="0" applyProtection="0"/>
    <xf numFmtId="0"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168" fontId="59" fillId="0" borderId="0" applyNumberFormat="0" applyFill="0" applyBorder="0" applyAlignment="0" applyProtection="0"/>
    <xf numFmtId="169" fontId="59" fillId="0" borderId="0" applyNumberFormat="0" applyFill="0" applyBorder="0" applyAlignment="0" applyProtection="0"/>
    <xf numFmtId="168" fontId="59" fillId="0" borderId="0" applyNumberFormat="0" applyFill="0" applyBorder="0" applyAlignment="0" applyProtection="0"/>
    <xf numFmtId="0" fontId="59" fillId="0" borderId="0" applyNumberFormat="0" applyFill="0" applyBorder="0" applyAlignment="0" applyProtection="0"/>
    <xf numFmtId="37" fontId="60" fillId="0" borderId="0"/>
    <xf numFmtId="168" fontId="61" fillId="0" borderId="0"/>
    <xf numFmtId="0" fontId="61" fillId="0" borderId="0"/>
    <xf numFmtId="168" fontId="61" fillId="0" borderId="0"/>
    <xf numFmtId="168" fontId="56" fillId="0" borderId="0"/>
    <xf numFmtId="0" fontId="56" fillId="0" borderId="0"/>
    <xf numFmtId="168" fontId="56" fillId="0" borderId="0"/>
    <xf numFmtId="168" fontId="62" fillId="0" borderId="0"/>
    <xf numFmtId="0" fontId="62" fillId="0" borderId="0"/>
    <xf numFmtId="168" fontId="62" fillId="0" borderId="0"/>
    <xf numFmtId="168" fontId="63" fillId="0" borderId="0"/>
    <xf numFmtId="0" fontId="63" fillId="0" borderId="0"/>
    <xf numFmtId="168" fontId="63" fillId="0" borderId="0"/>
    <xf numFmtId="168" fontId="64" fillId="0" borderId="0"/>
    <xf numFmtId="0" fontId="64" fillId="0" borderId="0"/>
    <xf numFmtId="168" fontId="64" fillId="0" borderId="0"/>
    <xf numFmtId="168" fontId="65" fillId="0" borderId="0"/>
    <xf numFmtId="0" fontId="65" fillId="0" borderId="0"/>
    <xf numFmtId="168" fontId="65" fillId="0" borderId="0"/>
    <xf numFmtId="0" fontId="64" fillId="70" borderId="8" applyFont="0" applyBorder="0">
      <alignment horizontal="center" wrapText="1"/>
    </xf>
    <xf numFmtId="3" fontId="2" fillId="71" borderId="3" applyFont="0" applyProtection="0">
      <alignment horizontal="right" vertical="center"/>
    </xf>
    <xf numFmtId="9" fontId="2" fillId="71" borderId="3" applyFont="0" applyProtection="0">
      <alignment horizontal="right" vertical="center"/>
    </xf>
    <xf numFmtId="0" fontId="2" fillId="71" borderId="8"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66" fillId="0" borderId="0" applyNumberFormat="0" applyFill="0" applyBorder="0" applyAlignment="0" applyProtection="0">
      <alignment vertical="top"/>
      <protection locked="0"/>
    </xf>
    <xf numFmtId="169" fontId="66" fillId="0" borderId="0" applyNumberFormat="0" applyFill="0" applyBorder="0" applyAlignment="0" applyProtection="0">
      <alignment vertical="top"/>
      <protection locked="0"/>
    </xf>
    <xf numFmtId="168" fontId="66" fillId="0" borderId="0" applyNumberFormat="0" applyFill="0" applyBorder="0" applyAlignment="0" applyProtection="0">
      <alignment vertical="top"/>
      <protection locked="0"/>
    </xf>
    <xf numFmtId="168" fontId="67" fillId="0" borderId="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168" fontId="70"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168" fontId="70"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169" fontId="70"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9" fillId="8" borderId="35"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0" fontId="68" fillId="43" borderId="42" applyNumberFormat="0" applyAlignment="0" applyProtection="0"/>
    <xf numFmtId="168" fontId="70" fillId="43" borderId="42" applyNumberFormat="0" applyAlignment="0" applyProtection="0"/>
    <xf numFmtId="169" fontId="70" fillId="43" borderId="42" applyNumberFormat="0" applyAlignment="0" applyProtection="0"/>
    <xf numFmtId="168" fontId="70" fillId="43" borderId="42" applyNumberFormat="0" applyAlignment="0" applyProtection="0"/>
    <xf numFmtId="168" fontId="70" fillId="43" borderId="42" applyNumberFormat="0" applyAlignment="0" applyProtection="0"/>
    <xf numFmtId="169" fontId="70" fillId="43" borderId="42" applyNumberFormat="0" applyAlignment="0" applyProtection="0"/>
    <xf numFmtId="168" fontId="70" fillId="43" borderId="42" applyNumberFormat="0" applyAlignment="0" applyProtection="0"/>
    <xf numFmtId="168" fontId="70" fillId="43" borderId="42" applyNumberFormat="0" applyAlignment="0" applyProtection="0"/>
    <xf numFmtId="169" fontId="70" fillId="43" borderId="42" applyNumberFormat="0" applyAlignment="0" applyProtection="0"/>
    <xf numFmtId="168" fontId="70" fillId="43" borderId="42" applyNumberFormat="0" applyAlignment="0" applyProtection="0"/>
    <xf numFmtId="168" fontId="70" fillId="43" borderId="42" applyNumberFormat="0" applyAlignment="0" applyProtection="0"/>
    <xf numFmtId="169" fontId="70" fillId="43" borderId="42" applyNumberFormat="0" applyAlignment="0" applyProtection="0"/>
    <xf numFmtId="168" fontId="70" fillId="43" borderId="42" applyNumberFormat="0" applyAlignment="0" applyProtection="0"/>
    <xf numFmtId="0" fontId="68" fillId="43" borderId="42" applyNumberFormat="0" applyAlignment="0" applyProtection="0"/>
    <xf numFmtId="3" fontId="2" fillId="72" borderId="3" applyFont="0">
      <alignment horizontal="right" vertical="center"/>
      <protection locked="0"/>
    </xf>
    <xf numFmtId="171" fontId="39" fillId="0" borderId="0" applyFill="0" applyBorder="0" applyAlignment="0"/>
    <xf numFmtId="172"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0" fontId="71" fillId="0" borderId="48" applyNumberFormat="0" applyFill="0" applyAlignment="0" applyProtection="0"/>
    <xf numFmtId="0" fontId="72" fillId="0" borderId="37" applyNumberFormat="0" applyFill="0" applyAlignment="0" applyProtection="0"/>
    <xf numFmtId="168" fontId="73" fillId="0" borderId="48" applyNumberFormat="0" applyFill="0" applyAlignment="0" applyProtection="0"/>
    <xf numFmtId="168" fontId="73" fillId="0" borderId="48" applyNumberFormat="0" applyFill="0" applyAlignment="0" applyProtection="0"/>
    <xf numFmtId="169" fontId="73" fillId="0" borderId="48" applyNumberFormat="0" applyFill="0" applyAlignment="0" applyProtection="0"/>
    <xf numFmtId="0" fontId="71" fillId="0" borderId="48"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168" fontId="73" fillId="0" borderId="48" applyNumberFormat="0" applyFill="0" applyAlignment="0" applyProtection="0"/>
    <xf numFmtId="169" fontId="73" fillId="0" borderId="48" applyNumberFormat="0" applyFill="0" applyAlignment="0" applyProtection="0"/>
    <xf numFmtId="168" fontId="73" fillId="0" borderId="48" applyNumberFormat="0" applyFill="0" applyAlignment="0" applyProtection="0"/>
    <xf numFmtId="168" fontId="73" fillId="0" borderId="48" applyNumberFormat="0" applyFill="0" applyAlignment="0" applyProtection="0"/>
    <xf numFmtId="169" fontId="73" fillId="0" borderId="48" applyNumberFormat="0" applyFill="0" applyAlignment="0" applyProtection="0"/>
    <xf numFmtId="168" fontId="73" fillId="0" borderId="48" applyNumberFormat="0" applyFill="0" applyAlignment="0" applyProtection="0"/>
    <xf numFmtId="168" fontId="73" fillId="0" borderId="48" applyNumberFormat="0" applyFill="0" applyAlignment="0" applyProtection="0"/>
    <xf numFmtId="169" fontId="73" fillId="0" borderId="48" applyNumberFormat="0" applyFill="0" applyAlignment="0" applyProtection="0"/>
    <xf numFmtId="168" fontId="73" fillId="0" borderId="48" applyNumberFormat="0" applyFill="0" applyAlignment="0" applyProtection="0"/>
    <xf numFmtId="168" fontId="73" fillId="0" borderId="48" applyNumberFormat="0" applyFill="0" applyAlignment="0" applyProtection="0"/>
    <xf numFmtId="169" fontId="73" fillId="0" borderId="48" applyNumberFormat="0" applyFill="0" applyAlignment="0" applyProtection="0"/>
    <xf numFmtId="168" fontId="73" fillId="0" borderId="48" applyNumberFormat="0" applyFill="0" applyAlignment="0" applyProtection="0"/>
    <xf numFmtId="0" fontId="71" fillId="0" borderId="48"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74" fillId="73" borderId="0" applyNumberFormat="0" applyBorder="0" applyAlignment="0" applyProtection="0"/>
    <xf numFmtId="0" fontId="75" fillId="7"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0" fontId="74" fillId="73"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0" fontId="75" fillId="7"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168" fontId="76" fillId="73" borderId="0" applyNumberFormat="0" applyBorder="0" applyAlignment="0" applyProtection="0"/>
    <xf numFmtId="169" fontId="76" fillId="73" borderId="0" applyNumberFormat="0" applyBorder="0" applyAlignment="0" applyProtection="0"/>
    <xf numFmtId="168" fontId="76" fillId="73" borderId="0" applyNumberFormat="0" applyBorder="0" applyAlignment="0" applyProtection="0"/>
    <xf numFmtId="0" fontId="74" fillId="73" borderId="0" applyNumberFormat="0" applyBorder="0" applyAlignment="0" applyProtection="0"/>
    <xf numFmtId="1" fontId="77" fillId="0" borderId="0" applyProtection="0"/>
    <xf numFmtId="168" fontId="28" fillId="0" borderId="49"/>
    <xf numFmtId="169" fontId="28" fillId="0" borderId="49"/>
    <xf numFmtId="168" fontId="28" fillId="0" borderId="49"/>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4"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4"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78" fillId="0" borderId="0"/>
    <xf numFmtId="181" fontId="2" fillId="0" borderId="0"/>
    <xf numFmtId="179" fontId="30"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9" fillId="0" borderId="0"/>
    <xf numFmtId="0" fontId="79" fillId="0" borderId="0"/>
    <xf numFmtId="0" fontId="78" fillId="0" borderId="0"/>
    <xf numFmtId="179" fontId="30" fillId="0" borderId="0"/>
    <xf numFmtId="179" fontId="2" fillId="0" borderId="0"/>
    <xf numFmtId="179" fontId="2" fillId="0" borderId="0"/>
    <xf numFmtId="0" fontId="2" fillId="0" borderId="0"/>
    <xf numFmtId="0" fontId="2" fillId="0" borderId="0"/>
    <xf numFmtId="17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30"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7"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9"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3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30"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30"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30" fillId="0" borderId="0"/>
    <xf numFmtId="0" fontId="30" fillId="0" borderId="0"/>
    <xf numFmtId="168" fontId="30" fillId="0" borderId="0"/>
    <xf numFmtId="0" fontId="3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30" fillId="0" borderId="0"/>
    <xf numFmtId="168" fontId="30" fillId="0" borderId="0"/>
    <xf numFmtId="0" fontId="30" fillId="0" borderId="0"/>
    <xf numFmtId="0" fontId="30" fillId="0" borderId="0"/>
    <xf numFmtId="0" fontId="2" fillId="0" borderId="0"/>
    <xf numFmtId="179"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9" fillId="0" borderId="0"/>
    <xf numFmtId="179" fontId="30" fillId="0" borderId="0"/>
    <xf numFmtId="179" fontId="30"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30" fillId="0" borderId="0"/>
    <xf numFmtId="179" fontId="30" fillId="0" borderId="0"/>
    <xf numFmtId="179" fontId="30" fillId="0" borderId="0"/>
    <xf numFmtId="179" fontId="30" fillId="0" borderId="0"/>
    <xf numFmtId="179"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30" fillId="0" borderId="0"/>
    <xf numFmtId="179" fontId="2"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30"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7" fillId="0" borderId="0"/>
    <xf numFmtId="0" fontId="30" fillId="0" borderId="0"/>
    <xf numFmtId="0" fontId="2" fillId="0" borderId="0"/>
    <xf numFmtId="0" fontId="29" fillId="0" borderId="0"/>
    <xf numFmtId="168" fontId="27" fillId="0" borderId="0"/>
    <xf numFmtId="0" fontId="2" fillId="0" borderId="0"/>
    <xf numFmtId="0" fontId="1" fillId="0" borderId="0"/>
    <xf numFmtId="0" fontId="1" fillId="0" borderId="0"/>
    <xf numFmtId="17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179" fontId="2" fillId="0" borderId="0"/>
    <xf numFmtId="0" fontId="30" fillId="0" borderId="0"/>
    <xf numFmtId="0" fontId="30" fillId="0" borderId="0"/>
    <xf numFmtId="168" fontId="27" fillId="0" borderId="0"/>
    <xf numFmtId="0" fontId="67" fillId="0" borderId="0"/>
    <xf numFmtId="0" fontId="2" fillId="0" borderId="0"/>
    <xf numFmtId="168" fontId="27" fillId="0" borderId="0"/>
    <xf numFmtId="0" fontId="1" fillId="0" borderId="0"/>
    <xf numFmtId="179"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9"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168" fontId="27" fillId="0" borderId="0"/>
    <xf numFmtId="168" fontId="27" fillId="0" borderId="0"/>
    <xf numFmtId="0" fontId="1" fillId="0" borderId="0"/>
    <xf numFmtId="179" fontId="30" fillId="0" borderId="0"/>
    <xf numFmtId="179" fontId="30" fillId="0" borderId="0"/>
    <xf numFmtId="179" fontId="2" fillId="0" borderId="0"/>
    <xf numFmtId="0" fontId="2" fillId="0" borderId="0"/>
    <xf numFmtId="179" fontId="2" fillId="0" borderId="0"/>
    <xf numFmtId="0" fontId="2" fillId="0" borderId="0"/>
    <xf numFmtId="179" fontId="2" fillId="0" borderId="0"/>
    <xf numFmtId="0" fontId="2" fillId="0" borderId="0"/>
    <xf numFmtId="0" fontId="6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30" fillId="0" borderId="0"/>
    <xf numFmtId="168" fontId="27" fillId="0" borderId="0"/>
    <xf numFmtId="168" fontId="27" fillId="0" borderId="0"/>
    <xf numFmtId="0" fontId="1" fillId="0" borderId="0"/>
    <xf numFmtId="179" fontId="30" fillId="0" borderId="0"/>
    <xf numFmtId="179" fontId="30" fillId="0" borderId="0"/>
    <xf numFmtId="0" fontId="6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30" fillId="0" borderId="0"/>
    <xf numFmtId="179" fontId="30"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8" fillId="0" borderId="0"/>
    <xf numFmtId="179" fontId="30"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8" fillId="0" borderId="0"/>
    <xf numFmtId="179" fontId="2"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30"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78"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38" fillId="70" borderId="7"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8" fillId="70" borderId="7"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9" fontId="28" fillId="0" borderId="0"/>
    <xf numFmtId="0" fontId="8"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179" fontId="8" fillId="0" borderId="0"/>
    <xf numFmtId="0" fontId="28" fillId="0" borderId="0"/>
    <xf numFmtId="179" fontId="28" fillId="0" borderId="0"/>
    <xf numFmtId="0" fontId="28" fillId="0" borderId="0"/>
    <xf numFmtId="0" fontId="2" fillId="0" borderId="0"/>
    <xf numFmtId="0" fontId="28"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8" fillId="0" borderId="0"/>
    <xf numFmtId="179" fontId="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8" fillId="0" borderId="0"/>
    <xf numFmtId="179" fontId="8" fillId="0" borderId="0"/>
    <xf numFmtId="179" fontId="8" fillId="0" borderId="0"/>
    <xf numFmtId="179" fontId="8" fillId="0" borderId="0"/>
    <xf numFmtId="179" fontId="8" fillId="0" borderId="0"/>
    <xf numFmtId="179" fontId="8"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8" fillId="0" borderId="0"/>
    <xf numFmtId="0" fontId="28" fillId="0" borderId="0"/>
    <xf numFmtId="168" fontId="28" fillId="0" borderId="0"/>
    <xf numFmtId="0" fontId="78" fillId="0" borderId="0"/>
    <xf numFmtId="168"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8" fillId="0" borderId="0"/>
    <xf numFmtId="0" fontId="8" fillId="0" borderId="0"/>
    <xf numFmtId="0" fontId="78" fillId="0" borderId="0"/>
    <xf numFmtId="168" fontId="8" fillId="0" borderId="0"/>
    <xf numFmtId="0" fontId="78" fillId="0" borderId="0"/>
    <xf numFmtId="168" fontId="8" fillId="0" borderId="0"/>
    <xf numFmtId="0" fontId="78"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179" fontId="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179" fontId="2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179" fontId="8" fillId="0" borderId="0"/>
    <xf numFmtId="179" fontId="8" fillId="0" borderId="0"/>
    <xf numFmtId="179" fontId="8" fillId="0" borderId="0"/>
    <xf numFmtId="179" fontId="8" fillId="0" borderId="0"/>
    <xf numFmtId="179" fontId="8" fillId="0" borderId="0"/>
    <xf numFmtId="0" fontId="1" fillId="0" borderId="0"/>
    <xf numFmtId="179" fontId="28"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179" fontId="28" fillId="0" borderId="0"/>
    <xf numFmtId="179" fontId="28"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46" fillId="0" borderId="0"/>
    <xf numFmtId="0" fontId="2" fillId="0" borderId="0"/>
    <xf numFmtId="0" fontId="78" fillId="0" borderId="0"/>
    <xf numFmtId="168" fontId="46"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8" fillId="0" borderId="0"/>
    <xf numFmtId="0" fontId="2" fillId="0" borderId="0"/>
    <xf numFmtId="0" fontId="7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79" fontId="2"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169" fontId="2"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68" fontId="2"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168" fontId="2" fillId="0" borderId="0"/>
    <xf numFmtId="0" fontId="78"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68" fontId="2" fillId="0" borderId="0"/>
    <xf numFmtId="0" fontId="78" fillId="0" borderId="0"/>
    <xf numFmtId="0" fontId="78" fillId="0" borderId="0"/>
    <xf numFmtId="0" fontId="78" fillId="0" borderId="0"/>
    <xf numFmtId="0" fontId="78"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2" fillId="0" borderId="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168" fontId="2" fillId="0" borderId="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 fillId="74" borderId="50" applyNumberFormat="0" applyFont="0" applyAlignment="0" applyProtection="0"/>
    <xf numFmtId="0" fontId="29" fillId="74" borderId="50" applyNumberFormat="0" applyFont="0" applyAlignment="0" applyProtection="0"/>
    <xf numFmtId="168" fontId="2" fillId="0" borderId="0"/>
    <xf numFmtId="0" fontId="29" fillId="74" borderId="50" applyNumberFormat="0" applyFont="0" applyAlignment="0" applyProtection="0"/>
    <xf numFmtId="0" fontId="29"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9" fillId="74" borderId="50" applyNumberFormat="0" applyFont="0" applyAlignment="0" applyProtection="0"/>
    <xf numFmtId="0" fontId="2"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169" fontId="2" fillId="0" borderId="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 fillId="74" borderId="50" applyNumberFormat="0" applyFont="0" applyAlignment="0" applyProtection="0"/>
    <xf numFmtId="0" fontId="2" fillId="0" borderId="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30" fillId="11" borderId="39"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9"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169" fontId="2" fillId="0" borderId="0"/>
    <xf numFmtId="0" fontId="2" fillId="74" borderId="50" applyNumberFormat="0" applyFont="0" applyAlignment="0" applyProtection="0"/>
    <xf numFmtId="168" fontId="2" fillId="0" borderId="0"/>
    <xf numFmtId="0" fontId="2" fillId="74" borderId="50" applyNumberFormat="0" applyFont="0" applyAlignment="0" applyProtection="0"/>
    <xf numFmtId="168" fontId="2" fillId="0" borderId="0"/>
    <xf numFmtId="0" fontId="2" fillId="74" borderId="50" applyNumberFormat="0" applyFont="0" applyAlignment="0" applyProtection="0"/>
    <xf numFmtId="0" fontId="2" fillId="74" borderId="50" applyNumberFormat="0" applyFont="0" applyAlignment="0" applyProtection="0"/>
    <xf numFmtId="169" fontId="2" fillId="0" borderId="0"/>
    <xf numFmtId="168" fontId="2" fillId="0" borderId="0"/>
    <xf numFmtId="0" fontId="2" fillId="74" borderId="50" applyNumberFormat="0" applyFont="0" applyAlignment="0" applyProtection="0"/>
    <xf numFmtId="168" fontId="2" fillId="0" borderId="0"/>
    <xf numFmtId="0" fontId="2" fillId="74" borderId="50" applyNumberFormat="0" applyFont="0" applyAlignment="0" applyProtection="0"/>
    <xf numFmtId="0" fontId="2" fillId="74" borderId="50" applyNumberFormat="0" applyFont="0" applyAlignment="0" applyProtection="0"/>
    <xf numFmtId="169" fontId="2" fillId="0" borderId="0"/>
    <xf numFmtId="0" fontId="2" fillId="74" borderId="50" applyNumberFormat="0" applyFont="0" applyAlignment="0" applyProtection="0"/>
    <xf numFmtId="168" fontId="2" fillId="0" borderId="0"/>
    <xf numFmtId="0" fontId="2" fillId="74" borderId="50" applyNumberFormat="0" applyFont="0" applyAlignment="0" applyProtection="0"/>
    <xf numFmtId="168" fontId="2" fillId="0" borderId="0"/>
    <xf numFmtId="0" fontId="2" fillId="74" borderId="50" applyNumberFormat="0" applyFont="0" applyAlignment="0" applyProtection="0"/>
    <xf numFmtId="0" fontId="2" fillId="74" borderId="50" applyNumberFormat="0" applyFont="0" applyAlignment="0" applyProtection="0"/>
    <xf numFmtId="169" fontId="2" fillId="0" borderId="0"/>
    <xf numFmtId="168" fontId="2" fillId="0" borderId="0"/>
    <xf numFmtId="168" fontId="2" fillId="0" borderId="0"/>
    <xf numFmtId="0" fontId="2"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83" fillId="0" borderId="0">
      <alignment horizontal="left"/>
    </xf>
    <xf numFmtId="0" fontId="2" fillId="0" borderId="0"/>
    <xf numFmtId="0" fontId="2" fillId="0" borderId="0"/>
    <xf numFmtId="168" fontId="2" fillId="0" borderId="0"/>
    <xf numFmtId="3" fontId="2" fillId="75" borderId="3" applyFont="0">
      <alignment horizontal="right" vertical="center"/>
      <protection locked="0"/>
    </xf>
    <xf numFmtId="168" fontId="84" fillId="0" borderId="0"/>
    <xf numFmtId="0" fontId="84" fillId="0" borderId="0"/>
    <xf numFmtId="168" fontId="84" fillId="0" borderId="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168" fontId="87"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168" fontId="87"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169" fontId="87"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6" fillId="9" borderId="36"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0" fontId="85" fillId="64" borderId="51" applyNumberFormat="0" applyAlignment="0" applyProtection="0"/>
    <xf numFmtId="168" fontId="87" fillId="64" borderId="51" applyNumberFormat="0" applyAlignment="0" applyProtection="0"/>
    <xf numFmtId="169" fontId="87" fillId="64" borderId="51" applyNumberFormat="0" applyAlignment="0" applyProtection="0"/>
    <xf numFmtId="168" fontId="87" fillId="64" borderId="51" applyNumberFormat="0" applyAlignment="0" applyProtection="0"/>
    <xf numFmtId="168" fontId="87" fillId="64" borderId="51" applyNumberFormat="0" applyAlignment="0" applyProtection="0"/>
    <xf numFmtId="169" fontId="87" fillId="64" borderId="51" applyNumberFormat="0" applyAlignment="0" applyProtection="0"/>
    <xf numFmtId="168" fontId="87" fillId="64" borderId="51" applyNumberFormat="0" applyAlignment="0" applyProtection="0"/>
    <xf numFmtId="168" fontId="87" fillId="64" borderId="51" applyNumberFormat="0" applyAlignment="0" applyProtection="0"/>
    <xf numFmtId="169" fontId="87" fillId="64" borderId="51" applyNumberFormat="0" applyAlignment="0" applyProtection="0"/>
    <xf numFmtId="168" fontId="87" fillId="64" borderId="51" applyNumberFormat="0" applyAlignment="0" applyProtection="0"/>
    <xf numFmtId="168" fontId="87" fillId="64" borderId="51" applyNumberFormat="0" applyAlignment="0" applyProtection="0"/>
    <xf numFmtId="169" fontId="87" fillId="64" borderId="51" applyNumberFormat="0" applyAlignment="0" applyProtection="0"/>
    <xf numFmtId="168" fontId="87" fillId="64" borderId="51" applyNumberFormat="0" applyAlignment="0" applyProtection="0"/>
    <xf numFmtId="0" fontId="85" fillId="64" borderId="51" applyNumberFormat="0" applyAlignment="0" applyProtection="0"/>
    <xf numFmtId="0" fontId="27" fillId="0" borderId="0"/>
    <xf numFmtId="175" fontId="39" fillId="0" borderId="0" applyFont="0" applyFill="0" applyBorder="0" applyAlignment="0" applyProtection="0"/>
    <xf numFmtId="186" fontId="3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8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39" fillId="0" borderId="0" applyFill="0" applyBorder="0" applyAlignment="0"/>
    <xf numFmtId="172" fontId="39" fillId="0" borderId="0" applyFill="0" applyBorder="0" applyAlignment="0"/>
    <xf numFmtId="171" fontId="39" fillId="0" borderId="0" applyFill="0" applyBorder="0" applyAlignment="0"/>
    <xf numFmtId="176" fontId="39" fillId="0" borderId="0" applyFill="0" applyBorder="0" applyAlignment="0"/>
    <xf numFmtId="172" fontId="39" fillId="0" borderId="0" applyFill="0" applyBorder="0" applyAlignment="0"/>
    <xf numFmtId="168" fontId="2" fillId="0" borderId="0"/>
    <xf numFmtId="0" fontId="2" fillId="0" borderId="0"/>
    <xf numFmtId="168" fontId="2" fillId="0" borderId="0"/>
    <xf numFmtId="187" fontId="67" fillId="0" borderId="3" applyNumberFormat="0">
      <alignment horizontal="center" vertical="top" wrapText="1"/>
    </xf>
    <xf numFmtId="0" fontId="89" fillId="0" borderId="0" applyNumberFormat="0" applyFill="0" applyBorder="0" applyAlignment="0" applyProtection="0"/>
    <xf numFmtId="3" fontId="2" fillId="70" borderId="3" applyFont="0">
      <alignment horizontal="right" vertical="center"/>
    </xf>
    <xf numFmtId="188" fontId="2" fillId="70" borderId="3" applyFont="0">
      <alignment horizontal="right" vertical="center"/>
    </xf>
    <xf numFmtId="0" fontId="90" fillId="0" borderId="0"/>
    <xf numFmtId="0" fontId="27" fillId="0" borderId="0"/>
    <xf numFmtId="0" fontId="91" fillId="0" borderId="0"/>
    <xf numFmtId="0" fontId="91" fillId="0" borderId="0"/>
    <xf numFmtId="168" fontId="27" fillId="0" borderId="0"/>
    <xf numFmtId="168" fontId="27" fillId="0" borderId="0"/>
    <xf numFmtId="0" fontId="92" fillId="0" borderId="0"/>
    <xf numFmtId="0" fontId="93" fillId="0" borderId="0"/>
    <xf numFmtId="0" fontId="92" fillId="0" borderId="0"/>
    <xf numFmtId="0" fontId="92" fillId="0" borderId="0"/>
    <xf numFmtId="0" fontId="92" fillId="0" borderId="0"/>
    <xf numFmtId="0" fontId="92" fillId="0" borderId="0"/>
    <xf numFmtId="0" fontId="92" fillId="0" borderId="0"/>
    <xf numFmtId="49" fontId="48" fillId="0" borderId="0" applyFill="0" applyBorder="0" applyAlignment="0"/>
    <xf numFmtId="189" fontId="39" fillId="0" borderId="0" applyFill="0" applyBorder="0" applyAlignment="0"/>
    <xf numFmtId="190" fontId="39" fillId="0" borderId="0" applyFill="0" applyBorder="0" applyAlignment="0"/>
    <xf numFmtId="0" fontId="94" fillId="0" borderId="0">
      <alignment horizontal="center" vertical="top"/>
    </xf>
    <xf numFmtId="0" fontId="95" fillId="0" borderId="0" applyNumberFormat="0" applyFill="0" applyBorder="0" applyAlignment="0" applyProtection="0"/>
    <xf numFmtId="169" fontId="95" fillId="0" borderId="0" applyNumberFormat="0" applyFill="0" applyBorder="0" applyAlignment="0" applyProtection="0"/>
    <xf numFmtId="0"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168" fontId="95" fillId="0" borderId="0" applyNumberFormat="0" applyFill="0" applyBorder="0" applyAlignment="0" applyProtection="0"/>
    <xf numFmtId="169" fontId="95" fillId="0" borderId="0" applyNumberFormat="0" applyFill="0" applyBorder="0" applyAlignment="0" applyProtection="0"/>
    <xf numFmtId="168" fontId="95" fillId="0" borderId="0" applyNumberFormat="0" applyFill="0" applyBorder="0" applyAlignment="0" applyProtection="0"/>
    <xf numFmtId="0" fontId="95" fillId="0" borderId="0" applyNumberFormat="0" applyFill="0" applyBorder="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168" fontId="96"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168" fontId="96"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169" fontId="96"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6" fillId="0" borderId="40"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0" fontId="49" fillId="0" borderId="52" applyNumberFormat="0" applyFill="0" applyAlignment="0" applyProtection="0"/>
    <xf numFmtId="168" fontId="96" fillId="0" borderId="52" applyNumberFormat="0" applyFill="0" applyAlignment="0" applyProtection="0"/>
    <xf numFmtId="169" fontId="96" fillId="0" borderId="52" applyNumberFormat="0" applyFill="0" applyAlignment="0" applyProtection="0"/>
    <xf numFmtId="168" fontId="96" fillId="0" borderId="52" applyNumberFormat="0" applyFill="0" applyAlignment="0" applyProtection="0"/>
    <xf numFmtId="168" fontId="96" fillId="0" borderId="52" applyNumberFormat="0" applyFill="0" applyAlignment="0" applyProtection="0"/>
    <xf numFmtId="169" fontId="96" fillId="0" borderId="52" applyNumberFormat="0" applyFill="0" applyAlignment="0" applyProtection="0"/>
    <xf numFmtId="168" fontId="96" fillId="0" borderId="52" applyNumberFormat="0" applyFill="0" applyAlignment="0" applyProtection="0"/>
    <xf numFmtId="168" fontId="96" fillId="0" borderId="52" applyNumberFormat="0" applyFill="0" applyAlignment="0" applyProtection="0"/>
    <xf numFmtId="169" fontId="96" fillId="0" borderId="52" applyNumberFormat="0" applyFill="0" applyAlignment="0" applyProtection="0"/>
    <xf numFmtId="168" fontId="96" fillId="0" borderId="52" applyNumberFormat="0" applyFill="0" applyAlignment="0" applyProtection="0"/>
    <xf numFmtId="168" fontId="96" fillId="0" borderId="52" applyNumberFormat="0" applyFill="0" applyAlignment="0" applyProtection="0"/>
    <xf numFmtId="169" fontId="96" fillId="0" borderId="52" applyNumberFormat="0" applyFill="0" applyAlignment="0" applyProtection="0"/>
    <xf numFmtId="168" fontId="96" fillId="0" borderId="52" applyNumberFormat="0" applyFill="0" applyAlignment="0" applyProtection="0"/>
    <xf numFmtId="0" fontId="49" fillId="0" borderId="52" applyNumberFormat="0" applyFill="0" applyAlignment="0" applyProtection="0"/>
    <xf numFmtId="0" fontId="27" fillId="0" borderId="53"/>
    <xf numFmtId="185" fontId="83"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28" fillId="0" borderId="0" applyFont="0" applyFill="0" applyBorder="0" applyAlignment="0" applyProtection="0"/>
    <xf numFmtId="192" fontId="2" fillId="0" borderId="0" applyFont="0" applyFill="0" applyBorder="0" applyAlignment="0" applyProtection="0"/>
    <xf numFmtId="0" fontId="97" fillId="0" borderId="0" applyNumberFormat="0" applyFill="0" applyBorder="0" applyAlignment="0" applyProtection="0"/>
    <xf numFmtId="0" fontId="26"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0" fontId="9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168" fontId="98" fillId="0" borderId="0" applyNumberFormat="0" applyFill="0" applyBorder="0" applyAlignment="0" applyProtection="0"/>
    <xf numFmtId="169" fontId="98" fillId="0" borderId="0" applyNumberFormat="0" applyFill="0" applyBorder="0" applyAlignment="0" applyProtection="0"/>
    <xf numFmtId="168" fontId="98" fillId="0" borderId="0" applyNumberFormat="0" applyFill="0" applyBorder="0" applyAlignment="0" applyProtection="0"/>
    <xf numFmtId="0" fontId="97" fillId="0" borderId="0" applyNumberFormat="0" applyFill="0" applyBorder="0" applyAlignment="0" applyProtection="0"/>
    <xf numFmtId="1" fontId="99" fillId="0" borderId="0" applyFill="0" applyProtection="0">
      <alignment horizontal="right"/>
    </xf>
    <xf numFmtId="42" fontId="100" fillId="0" borderId="0" applyFont="0" applyFill="0" applyBorder="0" applyAlignment="0" applyProtection="0"/>
    <xf numFmtId="44" fontId="100" fillId="0" borderId="0" applyFont="0" applyFill="0" applyBorder="0" applyAlignment="0" applyProtection="0"/>
    <xf numFmtId="0" fontId="101" fillId="0" borderId="0"/>
    <xf numFmtId="0" fontId="102" fillId="0" borderId="0"/>
    <xf numFmtId="38" fontId="28" fillId="0" borderId="0" applyFont="0" applyFill="0" applyBorder="0" applyAlignment="0" applyProtection="0"/>
    <xf numFmtId="40" fontId="28" fillId="0" borderId="0" applyFont="0" applyFill="0" applyBorder="0" applyAlignment="0" applyProtection="0"/>
    <xf numFmtId="41" fontId="100" fillId="0" borderId="0" applyFont="0" applyFill="0" applyBorder="0" applyAlignment="0" applyProtection="0"/>
    <xf numFmtId="43" fontId="100" fillId="0" borderId="0" applyFont="0" applyFill="0" applyBorder="0" applyAlignment="0" applyProtection="0"/>
    <xf numFmtId="0" fontId="2" fillId="0" borderId="0"/>
    <xf numFmtId="9" fontId="1" fillId="0" borderId="0" applyFont="0" applyFill="0" applyBorder="0" applyAlignment="0" applyProtection="0"/>
    <xf numFmtId="0" fontId="49" fillId="0" borderId="110" applyNumberFormat="0" applyFill="0" applyAlignment="0" applyProtection="0"/>
    <xf numFmtId="168" fontId="96" fillId="0" borderId="110" applyNumberFormat="0" applyFill="0" applyAlignment="0" applyProtection="0"/>
    <xf numFmtId="169" fontId="96" fillId="0" borderId="110" applyNumberFormat="0" applyFill="0" applyAlignment="0" applyProtection="0"/>
    <xf numFmtId="168" fontId="96" fillId="0" borderId="110" applyNumberFormat="0" applyFill="0" applyAlignment="0" applyProtection="0"/>
    <xf numFmtId="168" fontId="96" fillId="0" borderId="110" applyNumberFormat="0" applyFill="0" applyAlignment="0" applyProtection="0"/>
    <xf numFmtId="169" fontId="96" fillId="0" borderId="110" applyNumberFormat="0" applyFill="0" applyAlignment="0" applyProtection="0"/>
    <xf numFmtId="168" fontId="96" fillId="0" borderId="110" applyNumberFormat="0" applyFill="0" applyAlignment="0" applyProtection="0"/>
    <xf numFmtId="168" fontId="96" fillId="0" borderId="110" applyNumberFormat="0" applyFill="0" applyAlignment="0" applyProtection="0"/>
    <xf numFmtId="169" fontId="96" fillId="0" borderId="110" applyNumberFormat="0" applyFill="0" applyAlignment="0" applyProtection="0"/>
    <xf numFmtId="168" fontId="96" fillId="0" borderId="110" applyNumberFormat="0" applyFill="0" applyAlignment="0" applyProtection="0"/>
    <xf numFmtId="168" fontId="96" fillId="0" borderId="110" applyNumberFormat="0" applyFill="0" applyAlignment="0" applyProtection="0"/>
    <xf numFmtId="169" fontId="96" fillId="0" borderId="110" applyNumberFormat="0" applyFill="0" applyAlignment="0" applyProtection="0"/>
    <xf numFmtId="168" fontId="96"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169" fontId="96"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168" fontId="96"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168" fontId="96"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0" fontId="49" fillId="0" borderId="110" applyNumberFormat="0" applyFill="0" applyAlignment="0" applyProtection="0"/>
    <xf numFmtId="188" fontId="2" fillId="70" borderId="104" applyFont="0">
      <alignment horizontal="right" vertical="center"/>
    </xf>
    <xf numFmtId="3" fontId="2" fillId="70" borderId="104" applyFont="0">
      <alignment horizontal="right" vertical="center"/>
    </xf>
    <xf numFmtId="0" fontId="85" fillId="64" borderId="109" applyNumberFormat="0" applyAlignment="0" applyProtection="0"/>
    <xf numFmtId="168" fontId="87" fillId="64" borderId="109" applyNumberFormat="0" applyAlignment="0" applyProtection="0"/>
    <xf numFmtId="169" fontId="87" fillId="64" borderId="109" applyNumberFormat="0" applyAlignment="0" applyProtection="0"/>
    <xf numFmtId="168" fontId="87" fillId="64" borderId="109" applyNumberFormat="0" applyAlignment="0" applyProtection="0"/>
    <xf numFmtId="168" fontId="87" fillId="64" borderId="109" applyNumberFormat="0" applyAlignment="0" applyProtection="0"/>
    <xf numFmtId="169" fontId="87" fillId="64" borderId="109" applyNumberFormat="0" applyAlignment="0" applyProtection="0"/>
    <xf numFmtId="168" fontId="87" fillId="64" borderId="109" applyNumberFormat="0" applyAlignment="0" applyProtection="0"/>
    <xf numFmtId="168" fontId="87" fillId="64" borderId="109" applyNumberFormat="0" applyAlignment="0" applyProtection="0"/>
    <xf numFmtId="169" fontId="87" fillId="64" borderId="109" applyNumberFormat="0" applyAlignment="0" applyProtection="0"/>
    <xf numFmtId="168" fontId="87" fillId="64" borderId="109" applyNumberFormat="0" applyAlignment="0" applyProtection="0"/>
    <xf numFmtId="168" fontId="87" fillId="64" borderId="109" applyNumberFormat="0" applyAlignment="0" applyProtection="0"/>
    <xf numFmtId="169" fontId="87" fillId="64" borderId="109" applyNumberFormat="0" applyAlignment="0" applyProtection="0"/>
    <xf numFmtId="168" fontId="87"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169" fontId="87"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168" fontId="87"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168" fontId="87"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0" fontId="85" fillId="64" borderId="109" applyNumberFormat="0" applyAlignment="0" applyProtection="0"/>
    <xf numFmtId="3" fontId="2" fillId="75" borderId="104" applyFont="0">
      <alignment horizontal="right" vertical="center"/>
      <protection locked="0"/>
    </xf>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 fillId="74" borderId="108" applyNumberFormat="0" applyFont="0" applyAlignment="0" applyProtection="0"/>
    <xf numFmtId="0" fontId="29" fillId="74" borderId="108" applyNumberFormat="0" applyFont="0" applyAlignment="0" applyProtection="0"/>
    <xf numFmtId="0" fontId="2" fillId="74" borderId="108" applyNumberFormat="0" applyFont="0" applyAlignment="0" applyProtection="0"/>
    <xf numFmtId="0" fontId="2"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0" fontId="29" fillId="74" borderId="108" applyNumberFormat="0" applyFont="0" applyAlignment="0" applyProtection="0"/>
    <xf numFmtId="3" fontId="2" fillId="72" borderId="104" applyFont="0">
      <alignment horizontal="right" vertical="center"/>
      <protection locked="0"/>
    </xf>
    <xf numFmtId="0" fontId="68" fillId="43" borderId="107" applyNumberFormat="0" applyAlignment="0" applyProtection="0"/>
    <xf numFmtId="168" fontId="70" fillId="43" borderId="107" applyNumberFormat="0" applyAlignment="0" applyProtection="0"/>
    <xf numFmtId="169" fontId="70" fillId="43" borderId="107" applyNumberFormat="0" applyAlignment="0" applyProtection="0"/>
    <xf numFmtId="168" fontId="70" fillId="43" borderId="107" applyNumberFormat="0" applyAlignment="0" applyProtection="0"/>
    <xf numFmtId="168" fontId="70" fillId="43" borderId="107" applyNumberFormat="0" applyAlignment="0" applyProtection="0"/>
    <xf numFmtId="169" fontId="70" fillId="43" borderId="107" applyNumberFormat="0" applyAlignment="0" applyProtection="0"/>
    <xf numFmtId="168" fontId="70" fillId="43" borderId="107" applyNumberFormat="0" applyAlignment="0" applyProtection="0"/>
    <xf numFmtId="168" fontId="70" fillId="43" borderId="107" applyNumberFormat="0" applyAlignment="0" applyProtection="0"/>
    <xf numFmtId="169" fontId="70" fillId="43" borderId="107" applyNumberFormat="0" applyAlignment="0" applyProtection="0"/>
    <xf numFmtId="168" fontId="70" fillId="43" borderId="107" applyNumberFormat="0" applyAlignment="0" applyProtection="0"/>
    <xf numFmtId="168" fontId="70" fillId="43" borderId="107" applyNumberFormat="0" applyAlignment="0" applyProtection="0"/>
    <xf numFmtId="169" fontId="70" fillId="43" borderId="107" applyNumberFormat="0" applyAlignment="0" applyProtection="0"/>
    <xf numFmtId="168" fontId="70"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169" fontId="70"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168" fontId="70"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168" fontId="70"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68" fillId="43" borderId="107" applyNumberFormat="0" applyAlignment="0" applyProtection="0"/>
    <xf numFmtId="0" fontId="2" fillId="71" borderId="105" applyNumberFormat="0" applyFont="0" applyBorder="0" applyProtection="0">
      <alignment horizontal="left" vertical="center"/>
    </xf>
    <xf numFmtId="9" fontId="2" fillId="71" borderId="104" applyFont="0" applyProtection="0">
      <alignment horizontal="right" vertical="center"/>
    </xf>
    <xf numFmtId="3" fontId="2" fillId="71" borderId="104" applyFont="0" applyProtection="0">
      <alignment horizontal="right" vertical="center"/>
    </xf>
    <xf numFmtId="0" fontId="64" fillId="70" borderId="105" applyFont="0" applyBorder="0">
      <alignment horizontal="center" wrapText="1"/>
    </xf>
    <xf numFmtId="168" fontId="56" fillId="0" borderId="102">
      <alignment horizontal="left" vertical="center"/>
    </xf>
    <xf numFmtId="0" fontId="56" fillId="0" borderId="102">
      <alignment horizontal="left" vertical="center"/>
    </xf>
    <xf numFmtId="0" fontId="56" fillId="0" borderId="102">
      <alignment horizontal="left" vertical="center"/>
    </xf>
    <xf numFmtId="0" fontId="2" fillId="69" borderId="104" applyNumberFormat="0" applyFont="0" applyBorder="0" applyProtection="0">
      <alignment horizontal="center" vertical="center"/>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38" fillId="0" borderId="104" applyNumberFormat="0" applyAlignment="0">
      <alignment horizontal="right"/>
      <protection locked="0"/>
    </xf>
    <xf numFmtId="0" fontId="40" fillId="64" borderId="107" applyNumberFormat="0" applyAlignment="0" applyProtection="0"/>
    <xf numFmtId="168" fontId="42" fillId="64" borderId="107" applyNumberFormat="0" applyAlignment="0" applyProtection="0"/>
    <xf numFmtId="169" fontId="42" fillId="64" borderId="107" applyNumberFormat="0" applyAlignment="0" applyProtection="0"/>
    <xf numFmtId="168" fontId="42" fillId="64" borderId="107" applyNumberFormat="0" applyAlignment="0" applyProtection="0"/>
    <xf numFmtId="168" fontId="42" fillId="64" borderId="107" applyNumberFormat="0" applyAlignment="0" applyProtection="0"/>
    <xf numFmtId="169" fontId="42" fillId="64" borderId="107" applyNumberFormat="0" applyAlignment="0" applyProtection="0"/>
    <xf numFmtId="168" fontId="42" fillId="64" borderId="107" applyNumberFormat="0" applyAlignment="0" applyProtection="0"/>
    <xf numFmtId="168" fontId="42" fillId="64" borderId="107" applyNumberFormat="0" applyAlignment="0" applyProtection="0"/>
    <xf numFmtId="169" fontId="42" fillId="64" borderId="107" applyNumberFormat="0" applyAlignment="0" applyProtection="0"/>
    <xf numFmtId="168" fontId="42" fillId="64" borderId="107" applyNumberFormat="0" applyAlignment="0" applyProtection="0"/>
    <xf numFmtId="168" fontId="42" fillId="64" borderId="107" applyNumberFormat="0" applyAlignment="0" applyProtection="0"/>
    <xf numFmtId="169" fontId="42" fillId="64" borderId="107" applyNumberFormat="0" applyAlignment="0" applyProtection="0"/>
    <xf numFmtId="168" fontId="42"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169" fontId="42"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168" fontId="42"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168" fontId="42"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40" fillId="64" borderId="107" applyNumberFormat="0" applyAlignment="0" applyProtection="0"/>
    <xf numFmtId="0" fontId="1" fillId="0" borderId="0"/>
    <xf numFmtId="169" fontId="28" fillId="37" borderId="0"/>
    <xf numFmtId="0" fontId="2" fillId="0" borderId="0">
      <alignment vertical="center"/>
    </xf>
    <xf numFmtId="166" fontId="1" fillId="0" borderId="0" applyFont="0" applyFill="0" applyBorder="0" applyAlignment="0" applyProtection="0"/>
  </cellStyleXfs>
  <cellXfs count="807">
    <xf numFmtId="0" fontId="0" fillId="0" borderId="0" xfId="0"/>
    <xf numFmtId="0" fontId="4" fillId="0" borderId="0" xfId="0" applyFont="1"/>
    <xf numFmtId="0" fontId="0" fillId="0" borderId="0" xfId="0" applyAlignment="1">
      <alignment wrapText="1"/>
    </xf>
    <xf numFmtId="167" fontId="0" fillId="0" borderId="0" xfId="0" applyNumberFormat="1"/>
    <xf numFmtId="167" fontId="3" fillId="0" borderId="0" xfId="0" applyNumberFormat="1" applyFont="1" applyAlignment="1">
      <alignment horizontal="center"/>
    </xf>
    <xf numFmtId="167" fontId="0" fillId="0" borderId="0" xfId="0" applyNumberFormat="1" applyAlignment="1">
      <alignment horizontal="center"/>
    </xf>
    <xf numFmtId="167" fontId="5" fillId="0" borderId="0" xfId="0" applyNumberFormat="1" applyFont="1" applyAlignment="1">
      <alignment horizontal="center"/>
    </xf>
    <xf numFmtId="0" fontId="4" fillId="0" borderId="3" xfId="0" applyFont="1" applyBorder="1"/>
    <xf numFmtId="0" fontId="9" fillId="0" borderId="19" xfId="0" applyFont="1" applyBorder="1"/>
    <xf numFmtId="0" fontId="12" fillId="0" borderId="0" xfId="0" applyFont="1"/>
    <xf numFmtId="0" fontId="9" fillId="0" borderId="0" xfId="0" applyFont="1" applyAlignment="1">
      <alignment horizontal="right" wrapText="1"/>
    </xf>
    <xf numFmtId="0" fontId="9" fillId="0" borderId="25" xfId="0" applyFont="1" applyBorder="1"/>
    <xf numFmtId="0" fontId="7" fillId="0" borderId="0" xfId="0" applyFont="1"/>
    <xf numFmtId="0" fontId="9" fillId="0" borderId="0" xfId="11" applyFont="1"/>
    <xf numFmtId="0" fontId="9" fillId="0" borderId="0" xfId="0" applyFont="1"/>
    <xf numFmtId="0" fontId="9" fillId="0" borderId="0" xfId="0" applyFont="1" applyAlignment="1">
      <alignment horizontal="right"/>
    </xf>
    <xf numFmtId="0" fontId="4" fillId="0" borderId="7" xfId="0" applyFont="1" applyBorder="1"/>
    <xf numFmtId="0" fontId="4" fillId="0" borderId="0" xfId="0" applyFont="1" applyAlignment="1">
      <alignment wrapText="1"/>
    </xf>
    <xf numFmtId="0" fontId="12" fillId="0" borderId="0" xfId="0" applyFont="1" applyAlignment="1">
      <alignment wrapText="1"/>
    </xf>
    <xf numFmtId="0" fontId="12" fillId="0" borderId="0" xfId="0" applyFont="1" applyAlignment="1">
      <alignment horizontal="center"/>
    </xf>
    <xf numFmtId="0" fontId="10" fillId="0" borderId="0" xfId="11" applyFont="1"/>
    <xf numFmtId="0" fontId="9" fillId="0" borderId="24" xfId="0" applyFont="1" applyBorder="1" applyAlignment="1">
      <alignment wrapText="1"/>
    </xf>
    <xf numFmtId="0" fontId="10" fillId="0" borderId="0" xfId="0" applyFont="1" applyAlignment="1">
      <alignment horizontal="center"/>
    </xf>
    <xf numFmtId="10" fontId="9" fillId="0" borderId="0" xfId="6" applyNumberFormat="1" applyFont="1" applyFill="1" applyBorder="1" applyProtection="1">
      <protection locked="0"/>
    </xf>
    <xf numFmtId="0" fontId="9" fillId="0" borderId="0" xfId="0" applyFont="1" applyProtection="1">
      <protection locked="0"/>
    </xf>
    <xf numFmtId="0" fontId="18" fillId="0" borderId="0" xfId="0" applyFont="1" applyProtection="1">
      <protection locked="0"/>
    </xf>
    <xf numFmtId="0" fontId="10" fillId="0" borderId="19" xfId="0" applyFont="1" applyBorder="1" applyAlignment="1">
      <alignment horizontal="center" vertical="center"/>
    </xf>
    <xf numFmtId="0" fontId="9" fillId="0" borderId="20" xfId="0" applyFont="1" applyBorder="1"/>
    <xf numFmtId="0" fontId="9" fillId="0" borderId="22" xfId="0" applyFont="1" applyBorder="1" applyAlignment="1">
      <alignment horizontal="left" indent="1"/>
    </xf>
    <xf numFmtId="0" fontId="10" fillId="0" borderId="8" xfId="0" applyFont="1" applyBorder="1" applyAlignment="1">
      <alignment horizontal="center"/>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8" xfId="0" applyFont="1" applyBorder="1" applyAlignment="1">
      <alignment horizontal="left" indent="1"/>
    </xf>
    <xf numFmtId="0" fontId="9" fillId="0" borderId="8" xfId="0" applyFont="1" applyBorder="1" applyAlignment="1">
      <alignment horizontal="left" indent="2"/>
    </xf>
    <xf numFmtId="0" fontId="10" fillId="0" borderId="8" xfId="0" applyFont="1" applyBorder="1"/>
    <xf numFmtId="0" fontId="9" fillId="0" borderId="25" xfId="0" applyFont="1" applyBorder="1" applyAlignment="1">
      <alignment horizontal="left" indent="1"/>
    </xf>
    <xf numFmtId="0" fontId="10" fillId="0" borderId="28" xfId="0" applyFont="1" applyBorder="1"/>
    <xf numFmtId="0" fontId="19" fillId="0" borderId="0" xfId="0" applyFont="1" applyAlignment="1">
      <alignment vertical="center"/>
    </xf>
    <xf numFmtId="0" fontId="18" fillId="0" borderId="0" xfId="0" applyFont="1"/>
    <xf numFmtId="0" fontId="20" fillId="0" borderId="3" xfId="0" applyFont="1" applyBorder="1" applyAlignment="1">
      <alignment horizontal="left" vertical="center"/>
    </xf>
    <xf numFmtId="0" fontId="20" fillId="0" borderId="3" xfId="0" applyFont="1" applyBorder="1" applyAlignment="1">
      <alignment horizontal="center" vertical="center" wrapText="1"/>
    </xf>
    <xf numFmtId="0" fontId="20" fillId="0" borderId="3" xfId="0" applyFont="1" applyBorder="1" applyAlignment="1">
      <alignment horizontal="left" indent="1"/>
    </xf>
    <xf numFmtId="0" fontId="21" fillId="0" borderId="3" xfId="0" applyFont="1" applyBorder="1" applyAlignment="1">
      <alignment horizontal="center"/>
    </xf>
    <xf numFmtId="38" fontId="20" fillId="0" borderId="3" xfId="0" applyNumberFormat="1" applyFont="1" applyBorder="1" applyAlignment="1" applyProtection="1">
      <alignment horizontal="right"/>
      <protection locked="0"/>
    </xf>
    <xf numFmtId="0" fontId="20" fillId="0" borderId="3" xfId="0" applyFont="1" applyBorder="1" applyAlignment="1">
      <alignment horizontal="left" wrapText="1" indent="1"/>
    </xf>
    <xf numFmtId="0" fontId="20" fillId="0" borderId="3" xfId="0" applyFont="1" applyBorder="1" applyAlignment="1">
      <alignment horizontal="left" wrapText="1" indent="2"/>
    </xf>
    <xf numFmtId="0" fontId="21" fillId="0" borderId="3" xfId="0" applyFont="1" applyBorder="1"/>
    <xf numFmtId="0" fontId="21" fillId="0" borderId="3" xfId="0" applyFont="1" applyBorder="1" applyAlignment="1">
      <alignment horizontal="left"/>
    </xf>
    <xf numFmtId="0" fontId="21" fillId="0" borderId="3" xfId="0" applyFont="1" applyBorder="1" applyAlignment="1">
      <alignment horizontal="left" indent="1"/>
    </xf>
    <xf numFmtId="0" fontId="21" fillId="0" borderId="3" xfId="0" applyFont="1" applyBorder="1" applyAlignment="1">
      <alignment horizontal="center" vertical="center" wrapText="1"/>
    </xf>
    <xf numFmtId="0" fontId="6" fillId="0" borderId="0" xfId="0" applyFont="1" applyAlignment="1">
      <alignment horizontal="center"/>
    </xf>
    <xf numFmtId="0" fontId="10" fillId="0" borderId="0" xfId="0" applyFont="1" applyAlignment="1">
      <alignment horizontal="center" wrapText="1"/>
    </xf>
    <xf numFmtId="0" fontId="13" fillId="0" borderId="28" xfId="0" applyFont="1" applyBorder="1" applyAlignment="1">
      <alignment wrapText="1"/>
    </xf>
    <xf numFmtId="0" fontId="25" fillId="0" borderId="0" xfId="0" applyFont="1" applyAlignment="1">
      <alignment horizontal="center" vertical="center"/>
    </xf>
    <xf numFmtId="0" fontId="2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5" fillId="0" borderId="0" xfId="0" applyFont="1"/>
    <xf numFmtId="0" fontId="9" fillId="0" borderId="1" xfId="0" applyFont="1" applyBorder="1"/>
    <xf numFmtId="0" fontId="10" fillId="0" borderId="0" xfId="0" applyFont="1" applyAlignment="1">
      <alignment horizontal="center" vertical="center"/>
    </xf>
    <xf numFmtId="0" fontId="4" fillId="0" borderId="0" xfId="0" applyFont="1" applyAlignment="1">
      <alignment horizontal="center" vertical="center" wrapText="1"/>
    </xf>
    <xf numFmtId="0" fontId="7" fillId="3" borderId="3" xfId="13" applyFont="1" applyFill="1" applyBorder="1" applyAlignment="1" applyProtection="1">
      <alignment vertical="center" wrapText="1"/>
      <protection locked="0"/>
    </xf>
    <xf numFmtId="0" fontId="7" fillId="3" borderId="3" xfId="13" applyFont="1" applyFill="1" applyBorder="1" applyAlignment="1" applyProtection="1">
      <alignment horizontal="left" vertical="center" wrapText="1"/>
      <protection locked="0"/>
    </xf>
    <xf numFmtId="0" fontId="7" fillId="3" borderId="3" xfId="9" applyFont="1" applyFill="1" applyBorder="1" applyAlignment="1" applyProtection="1">
      <alignment horizontal="left" vertical="center" wrapText="1"/>
      <protection locked="0"/>
    </xf>
    <xf numFmtId="0" fontId="7" fillId="0" borderId="3" xfId="13" applyFont="1" applyBorder="1" applyAlignment="1" applyProtection="1">
      <alignment horizontal="left" vertical="center" wrapText="1"/>
      <protection locked="0"/>
    </xf>
    <xf numFmtId="0" fontId="15" fillId="3" borderId="3" xfId="13" applyFont="1" applyFill="1" applyBorder="1" applyAlignment="1" applyProtection="1">
      <alignment vertical="center" wrapText="1"/>
      <protection locked="0"/>
    </xf>
    <xf numFmtId="0" fontId="7" fillId="3" borderId="7" xfId="13" applyFont="1" applyFill="1" applyBorder="1" applyAlignment="1" applyProtection="1">
      <alignment vertical="center" wrapText="1"/>
      <protection locked="0"/>
    </xf>
    <xf numFmtId="0" fontId="7" fillId="3" borderId="2" xfId="13" applyFont="1" applyFill="1" applyBorder="1" applyAlignment="1" applyProtection="1">
      <alignment vertical="center" wrapText="1"/>
      <protection locked="0"/>
    </xf>
    <xf numFmtId="0" fontId="7" fillId="3" borderId="7" xfId="13" applyFont="1" applyFill="1" applyBorder="1" applyAlignment="1" applyProtection="1">
      <alignment horizontal="left" vertical="center" wrapText="1"/>
      <protection locked="0"/>
    </xf>
    <xf numFmtId="0" fontId="6" fillId="36" borderId="3" xfId="0" applyFont="1" applyFill="1" applyBorder="1" applyAlignment="1">
      <alignment horizontal="left" vertical="top" wrapText="1"/>
    </xf>
    <xf numFmtId="1" fontId="15" fillId="36" borderId="3" xfId="2" applyNumberFormat="1" applyFont="1" applyFill="1" applyBorder="1" applyAlignment="1" applyProtection="1">
      <alignment horizontal="left" vertical="top" wrapText="1"/>
    </xf>
    <xf numFmtId="0" fontId="15" fillId="36" borderId="3" xfId="13" applyFont="1" applyFill="1" applyBorder="1" applyAlignment="1" applyProtection="1">
      <alignment vertical="center" wrapText="1"/>
      <protection locked="0"/>
    </xf>
    <xf numFmtId="0" fontId="25" fillId="0" borderId="12" xfId="0" applyFont="1" applyBorder="1" applyAlignment="1">
      <alignment wrapText="1"/>
    </xf>
    <xf numFmtId="0" fontId="19" fillId="0" borderId="12" xfId="0" applyFont="1" applyBorder="1" applyAlignment="1">
      <alignment wrapText="1"/>
    </xf>
    <xf numFmtId="0" fontId="19" fillId="0" borderId="12" xfId="0" applyFont="1" applyBorder="1" applyAlignment="1">
      <alignment horizontal="right" wrapText="1"/>
    </xf>
    <xf numFmtId="0" fontId="25" fillId="0" borderId="13" xfId="0" applyFont="1" applyBorder="1" applyAlignment="1">
      <alignment wrapText="1"/>
    </xf>
    <xf numFmtId="0" fontId="19" fillId="0" borderId="13" xfId="0" applyFont="1" applyBorder="1" applyAlignment="1">
      <alignment horizontal="right" wrapText="1"/>
    </xf>
    <xf numFmtId="0" fontId="24" fillId="36" borderId="16" xfId="0" applyFont="1" applyFill="1" applyBorder="1" applyAlignment="1">
      <alignment wrapText="1"/>
    </xf>
    <xf numFmtId="0" fontId="4" fillId="0" borderId="22" xfId="0" applyFont="1" applyBorder="1"/>
    <xf numFmtId="0" fontId="25" fillId="0" borderId="3" xfId="0" applyFont="1" applyBorder="1"/>
    <xf numFmtId="0" fontId="24" fillId="0" borderId="0" xfId="0" applyFont="1"/>
    <xf numFmtId="0" fontId="7" fillId="0" borderId="3" xfId="13" applyFont="1" applyBorder="1" applyAlignment="1" applyProtection="1">
      <alignment horizontal="center" vertical="center" wrapText="1"/>
      <protection locked="0"/>
    </xf>
    <xf numFmtId="0" fontId="4" fillId="0" borderId="0" xfId="0" applyFont="1" applyAlignment="1">
      <alignment vertical="center" wrapText="1"/>
    </xf>
    <xf numFmtId="164" fontId="7" fillId="3" borderId="3" xfId="1" applyNumberFormat="1" applyFont="1" applyFill="1" applyBorder="1" applyAlignment="1" applyProtection="1">
      <alignment horizontal="center" vertical="center" wrapText="1"/>
      <protection locked="0"/>
    </xf>
    <xf numFmtId="164" fontId="7" fillId="3" borderId="22" xfId="1" applyNumberFormat="1" applyFont="1" applyFill="1" applyBorder="1" applyAlignment="1" applyProtection="1">
      <alignment horizontal="center" vertical="center" wrapText="1"/>
      <protection locked="0"/>
    </xf>
    <xf numFmtId="164" fontId="7" fillId="3" borderId="23" xfId="1" applyNumberFormat="1" applyFont="1" applyFill="1" applyBorder="1" applyAlignment="1" applyProtection="1">
      <alignment horizontal="center" vertical="center" wrapText="1"/>
      <protection locked="0"/>
    </xf>
    <xf numFmtId="0" fontId="4" fillId="0" borderId="19" xfId="0" applyFont="1" applyBorder="1"/>
    <xf numFmtId="0" fontId="4" fillId="0" borderId="21" xfId="0" applyFont="1" applyBorder="1"/>
    <xf numFmtId="0" fontId="7" fillId="3" borderId="25" xfId="9" applyFont="1" applyFill="1" applyBorder="1" applyAlignment="1" applyProtection="1">
      <alignment horizontal="left" vertical="center"/>
      <protection locked="0"/>
    </xf>
    <xf numFmtId="0" fontId="15" fillId="3" borderId="27" xfId="16" applyFont="1" applyFill="1" applyBorder="1" applyProtection="1">
      <protection locked="0"/>
    </xf>
    <xf numFmtId="0" fontId="9" fillId="3" borderId="3" xfId="5" applyFont="1" applyFill="1" applyBorder="1" applyProtection="1">
      <protection locked="0"/>
    </xf>
    <xf numFmtId="0" fontId="9" fillId="0" borderId="3" xfId="13" applyFont="1" applyBorder="1" applyAlignment="1" applyProtection="1">
      <alignment horizontal="center" vertical="center" wrapText="1"/>
      <protection locked="0"/>
    </xf>
    <xf numFmtId="0" fontId="9" fillId="3" borderId="3" xfId="13" applyFont="1" applyFill="1" applyBorder="1" applyAlignment="1" applyProtection="1">
      <alignment horizontal="center" vertical="center" wrapText="1"/>
      <protection locked="0"/>
    </xf>
    <xf numFmtId="3" fontId="9" fillId="3" borderId="3" xfId="1" applyNumberFormat="1" applyFont="1" applyFill="1" applyBorder="1" applyAlignment="1" applyProtection="1">
      <alignment horizontal="center" vertical="center" wrapText="1"/>
      <protection locked="0"/>
    </xf>
    <xf numFmtId="9" fontId="9" fillId="3" borderId="3" xfId="15" applyNumberFormat="1" applyFont="1" applyFill="1" applyBorder="1" applyAlignment="1" applyProtection="1">
      <alignment horizontal="center" vertical="center"/>
      <protection locked="0"/>
    </xf>
    <xf numFmtId="0" fontId="10" fillId="3" borderId="3" xfId="13" applyFont="1" applyFill="1" applyBorder="1" applyAlignment="1" applyProtection="1">
      <alignment wrapText="1"/>
      <protection locked="0"/>
    </xf>
    <xf numFmtId="0" fontId="9" fillId="3" borderId="3" xfId="13" applyFont="1" applyFill="1" applyBorder="1" applyAlignment="1" applyProtection="1">
      <alignment horizontal="left" vertical="center" wrapText="1"/>
      <protection locked="0"/>
    </xf>
    <xf numFmtId="165" fontId="9" fillId="3" borderId="3" xfId="8" applyNumberFormat="1" applyFont="1" applyFill="1" applyBorder="1" applyAlignment="1" applyProtection="1">
      <alignment horizontal="right" wrapText="1"/>
      <protection locked="0"/>
    </xf>
    <xf numFmtId="0" fontId="9" fillId="0" borderId="3" xfId="13" applyFont="1" applyBorder="1" applyAlignment="1" applyProtection="1">
      <alignment horizontal="left" vertical="center" wrapText="1"/>
      <protection locked="0"/>
    </xf>
    <xf numFmtId="165" fontId="9" fillId="4" borderId="3" xfId="8" applyNumberFormat="1" applyFont="1" applyFill="1" applyBorder="1" applyAlignment="1" applyProtection="1">
      <alignment horizontal="right" wrapText="1"/>
      <protection locked="0"/>
    </xf>
    <xf numFmtId="0" fontId="10" fillId="0" borderId="3" xfId="13" applyFont="1" applyBorder="1" applyAlignment="1" applyProtection="1">
      <alignment wrapText="1"/>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0" xfId="11" applyFont="1" applyAlignment="1">
      <alignment vertical="center"/>
    </xf>
    <xf numFmtId="0" fontId="4" fillId="0" borderId="22" xfId="0" applyFont="1" applyBorder="1" applyAlignment="1">
      <alignment vertical="center"/>
    </xf>
    <xf numFmtId="0" fontId="9" fillId="2" borderId="25" xfId="0" applyFont="1" applyFill="1" applyBorder="1" applyAlignment="1">
      <alignment horizontal="right" vertical="center"/>
    </xf>
    <xf numFmtId="0" fontId="20" fillId="0" borderId="19" xfId="0" applyFont="1" applyBorder="1" applyAlignment="1">
      <alignment horizontal="left" vertical="center" indent="1"/>
    </xf>
    <xf numFmtId="0" fontId="20" fillId="0" borderId="20" xfId="0" applyFont="1" applyBorder="1" applyAlignment="1">
      <alignment horizontal="left" vertical="center"/>
    </xf>
    <xf numFmtId="0" fontId="20" fillId="0" borderId="22" xfId="0" applyFont="1" applyBorder="1" applyAlignment="1">
      <alignment horizontal="left" vertical="center" indent="1"/>
    </xf>
    <xf numFmtId="0" fontId="20" fillId="0" borderId="23" xfId="0" applyFont="1" applyBorder="1" applyAlignment="1">
      <alignment horizontal="center" vertical="center" wrapText="1"/>
    </xf>
    <xf numFmtId="0" fontId="20" fillId="0" borderId="22" xfId="0" applyFont="1" applyBorder="1" applyAlignment="1">
      <alignment horizontal="left" indent="1"/>
    </xf>
    <xf numFmtId="38" fontId="20" fillId="0" borderId="23" xfId="0" applyNumberFormat="1" applyFont="1" applyBorder="1" applyAlignment="1" applyProtection="1">
      <alignment horizontal="right"/>
      <protection locked="0"/>
    </xf>
    <xf numFmtId="0" fontId="20" fillId="0" borderId="25" xfId="0" applyFont="1" applyBorder="1" applyAlignment="1">
      <alignment horizontal="left" vertical="center" indent="1"/>
    </xf>
    <xf numFmtId="0" fontId="21" fillId="0" borderId="26" xfId="0" applyFont="1" applyBorder="1"/>
    <xf numFmtId="0" fontId="4" fillId="0" borderId="58" xfId="0" applyFont="1" applyBorder="1"/>
    <xf numFmtId="0" fontId="22" fillId="0" borderId="25" xfId="0" applyFont="1" applyBorder="1" applyAlignment="1">
      <alignment horizontal="center" vertical="center" wrapText="1"/>
    </xf>
    <xf numFmtId="0" fontId="4" fillId="0" borderId="59" xfId="0" applyFont="1" applyBorder="1"/>
    <xf numFmtId="0" fontId="7" fillId="0" borderId="19" xfId="9" applyFont="1" applyBorder="1" applyAlignment="1" applyProtection="1">
      <alignment horizontal="center" vertical="center"/>
      <protection locked="0"/>
    </xf>
    <xf numFmtId="0" fontId="15" fillId="3" borderId="5" xfId="9" applyFont="1" applyFill="1" applyBorder="1" applyAlignment="1" applyProtection="1">
      <alignment horizontal="center" vertical="center" wrapText="1"/>
      <protection locked="0"/>
    </xf>
    <xf numFmtId="164" fontId="7" fillId="3" borderId="21" xfId="2" applyNumberFormat="1" applyFont="1" applyFill="1" applyBorder="1" applyAlignment="1" applyProtection="1">
      <alignment horizontal="center" vertical="center"/>
      <protection locked="0"/>
    </xf>
    <xf numFmtId="0" fontId="7" fillId="0" borderId="22" xfId="9" applyFont="1" applyBorder="1" applyAlignment="1" applyProtection="1">
      <alignment horizontal="center" vertical="center"/>
      <protection locked="0"/>
    </xf>
    <xf numFmtId="0" fontId="7" fillId="0" borderId="0" xfId="13" applyFont="1" applyAlignment="1" applyProtection="1">
      <alignment wrapText="1"/>
      <protection locked="0"/>
    </xf>
    <xf numFmtId="0" fontId="7" fillId="0" borderId="22" xfId="9" applyFont="1" applyBorder="1" applyAlignment="1" applyProtection="1">
      <alignment horizontal="center" vertical="center" wrapText="1"/>
      <protection locked="0"/>
    </xf>
    <xf numFmtId="0" fontId="7" fillId="0" borderId="25" xfId="9" applyFont="1" applyBorder="1" applyAlignment="1" applyProtection="1">
      <alignment horizontal="center" vertical="center" wrapText="1"/>
      <protection locked="0"/>
    </xf>
    <xf numFmtId="0" fontId="15" fillId="36" borderId="26" xfId="13" applyFont="1" applyFill="1" applyBorder="1" applyAlignment="1" applyProtection="1">
      <alignment vertical="center" wrapText="1"/>
      <protection locked="0"/>
    </xf>
    <xf numFmtId="167" fontId="25" fillId="0" borderId="65" xfId="0" applyNumberFormat="1" applyFont="1" applyBorder="1" applyAlignment="1">
      <alignment horizontal="center"/>
    </xf>
    <xf numFmtId="167" fontId="19" fillId="0" borderId="65" xfId="0" applyNumberFormat="1" applyFont="1" applyBorder="1" applyAlignment="1">
      <alignment horizontal="center"/>
    </xf>
    <xf numFmtId="167" fontId="25" fillId="0" borderId="67" xfId="0" applyNumberFormat="1" applyFont="1" applyBorder="1" applyAlignment="1">
      <alignment horizontal="center"/>
    </xf>
    <xf numFmtId="167" fontId="24" fillId="36" borderId="60" xfId="0" applyNumberFormat="1" applyFont="1" applyFill="1" applyBorder="1" applyAlignment="1">
      <alignment horizontal="center"/>
    </xf>
    <xf numFmtId="167" fontId="25" fillId="0" borderId="64" xfId="0" applyNumberFormat="1" applyFont="1" applyBorder="1" applyAlignment="1">
      <alignment horizontal="center"/>
    </xf>
    <xf numFmtId="0" fontId="25" fillId="0" borderId="25" xfId="0" applyFont="1" applyBorder="1" applyAlignment="1">
      <alignment horizontal="center"/>
    </xf>
    <xf numFmtId="0" fontId="24" fillId="36" borderId="61" xfId="0" applyFont="1" applyFill="1" applyBorder="1" applyAlignment="1">
      <alignment wrapText="1"/>
    </xf>
    <xf numFmtId="167" fontId="24" fillId="36" borderId="63" xfId="0" applyNumberFormat="1" applyFont="1" applyFill="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8" xfId="0" applyFont="1" applyBorder="1"/>
    <xf numFmtId="0" fontId="4" fillId="0" borderId="20" xfId="0" applyFont="1" applyBorder="1"/>
    <xf numFmtId="0" fontId="4" fillId="0" borderId="25" xfId="0" applyFont="1" applyBorder="1"/>
    <xf numFmtId="0" fontId="7" fillId="3" borderId="23" xfId="13" applyFont="1" applyFill="1" applyBorder="1" applyAlignment="1" applyProtection="1">
      <alignment horizontal="left" vertical="center"/>
      <protection locked="0"/>
    </xf>
    <xf numFmtId="0" fontId="7" fillId="3" borderId="22" xfId="5" applyFont="1" applyFill="1" applyBorder="1" applyAlignment="1" applyProtection="1">
      <alignment horizontal="right" vertical="center"/>
      <protection locked="0"/>
    </xf>
    <xf numFmtId="0" fontId="15" fillId="3" borderId="26" xfId="16" applyFont="1" applyFill="1" applyBorder="1" applyProtection="1">
      <protection locked="0"/>
    </xf>
    <xf numFmtId="0" fontId="4" fillId="0" borderId="20" xfId="0" applyFont="1" applyBorder="1" applyAlignment="1">
      <alignment wrapText="1"/>
    </xf>
    <xf numFmtId="0" fontId="4" fillId="0" borderId="21" xfId="0" applyFont="1" applyBorder="1" applyAlignment="1">
      <alignment wrapText="1"/>
    </xf>
    <xf numFmtId="0" fontId="6" fillId="0" borderId="26" xfId="0" applyFont="1" applyBorder="1"/>
    <xf numFmtId="0" fontId="9" fillId="3" borderId="22" xfId="5" applyFont="1" applyFill="1" applyBorder="1" applyAlignment="1" applyProtection="1">
      <alignment horizontal="left" vertical="center"/>
      <protection locked="0"/>
    </xf>
    <xf numFmtId="0" fontId="9" fillId="3" borderId="23" xfId="13" applyFont="1" applyFill="1" applyBorder="1" applyAlignment="1" applyProtection="1">
      <alignment horizontal="center" vertical="center" wrapText="1"/>
      <protection locked="0"/>
    </xf>
    <xf numFmtId="0" fontId="9" fillId="3" borderId="22" xfId="5" applyFont="1" applyFill="1" applyBorder="1" applyAlignment="1" applyProtection="1">
      <alignment horizontal="right" vertical="center"/>
      <protection locked="0"/>
    </xf>
    <xf numFmtId="3" fontId="9" fillId="36" borderId="23" xfId="5" applyNumberFormat="1" applyFont="1" applyFill="1" applyBorder="1" applyProtection="1">
      <protection locked="0"/>
    </xf>
    <xf numFmtId="0" fontId="9" fillId="3" borderId="25" xfId="9" applyFont="1" applyFill="1" applyBorder="1" applyAlignment="1" applyProtection="1">
      <alignment horizontal="right" vertical="center"/>
      <protection locked="0"/>
    </xf>
    <xf numFmtId="0" fontId="10" fillId="3" borderId="26" xfId="16" applyFont="1" applyFill="1" applyBorder="1" applyProtection="1">
      <protection locked="0"/>
    </xf>
    <xf numFmtId="3" fontId="10" fillId="36" borderId="26" xfId="16" applyNumberFormat="1" applyFont="1" applyFill="1" applyBorder="1" applyProtection="1">
      <protection locked="0"/>
    </xf>
    <xf numFmtId="164" fontId="10" fillId="36" borderId="27" xfId="1" applyNumberFormat="1" applyFont="1" applyFill="1" applyBorder="1" applyAlignment="1" applyProtection="1">
      <protection locked="0"/>
    </xf>
    <xf numFmtId="0" fontId="4" fillId="0" borderId="58" xfId="0" applyFont="1" applyBorder="1" applyAlignment="1">
      <alignment horizontal="center"/>
    </xf>
    <xf numFmtId="0" fontId="4" fillId="0" borderId="5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7" fillId="3" borderId="3" xfId="13" applyFont="1" applyFill="1" applyBorder="1" applyAlignment="1" applyProtection="1">
      <alignment horizontal="left" vertical="center"/>
      <protection locked="0"/>
    </xf>
    <xf numFmtId="0" fontId="7" fillId="3" borderId="3" xfId="13" applyFont="1" applyFill="1" applyBorder="1" applyAlignment="1" applyProtection="1">
      <alignment horizontal="left" vertical="center" wrapText="1" indent="3"/>
      <protection locked="0"/>
    </xf>
    <xf numFmtId="0" fontId="4" fillId="0" borderId="23" xfId="0" applyFont="1" applyBorder="1" applyAlignment="1">
      <alignment horizontal="center" vertical="center"/>
    </xf>
    <xf numFmtId="0" fontId="104" fillId="0" borderId="3" xfId="0" applyFont="1" applyBorder="1"/>
    <xf numFmtId="0" fontId="1" fillId="0" borderId="0" xfId="0" applyFont="1"/>
    <xf numFmtId="0" fontId="9" fillId="3" borderId="3" xfId="20960" applyFont="1" applyFill="1" applyBorder="1" applyAlignment="1">
      <alignment horizontal="left" wrapText="1" indent="1"/>
    </xf>
    <xf numFmtId="0" fontId="9" fillId="0" borderId="3" xfId="20960" applyFont="1" applyBorder="1" applyAlignment="1">
      <alignment horizontal="left" wrapText="1" indent="1"/>
    </xf>
    <xf numFmtId="0" fontId="105" fillId="0" borderId="3" xfId="20960" applyFont="1" applyBorder="1" applyAlignment="1">
      <alignment horizontal="center" vertical="center"/>
    </xf>
    <xf numFmtId="0" fontId="106" fillId="0" borderId="0" xfId="0" applyFont="1" applyAlignment="1">
      <alignment wrapText="1"/>
    </xf>
    <xf numFmtId="0" fontId="9" fillId="0" borderId="2" xfId="20960" applyFont="1" applyBorder="1" applyAlignment="1">
      <alignment horizontal="left" wrapText="1" indent="1"/>
    </xf>
    <xf numFmtId="0" fontId="15" fillId="0" borderId="20" xfId="11" applyFont="1" applyBorder="1" applyAlignment="1">
      <alignment horizontal="center" vertical="center"/>
    </xf>
    <xf numFmtId="0" fontId="9" fillId="0" borderId="0" xfId="11" applyFont="1" applyAlignment="1">
      <alignment horizontal="left"/>
    </xf>
    <xf numFmtId="0" fontId="18" fillId="0" borderId="0" xfId="11" applyFont="1" applyAlignment="1">
      <alignment horizontal="right"/>
    </xf>
    <xf numFmtId="0" fontId="0" fillId="0" borderId="19" xfId="0" applyBorder="1" applyAlignment="1">
      <alignment horizontal="center" vertical="center"/>
    </xf>
    <xf numFmtId="0" fontId="6" fillId="36" borderId="31" xfId="0" applyFont="1" applyFill="1" applyBorder="1" applyAlignment="1">
      <alignment wrapText="1"/>
    </xf>
    <xf numFmtId="0" fontId="4" fillId="0" borderId="9" xfId="0" applyFont="1" applyBorder="1" applyAlignment="1">
      <alignment vertical="center" wrapText="1"/>
    </xf>
    <xf numFmtId="0" fontId="6" fillId="36" borderId="9" xfId="0" applyFont="1" applyFill="1" applyBorder="1" applyAlignment="1">
      <alignment wrapText="1"/>
    </xf>
    <xf numFmtId="0" fontId="6" fillId="36" borderId="73" xfId="0" applyFont="1" applyFill="1" applyBorder="1" applyAlignment="1">
      <alignment wrapText="1"/>
    </xf>
    <xf numFmtId="0" fontId="15" fillId="0" borderId="0" xfId="11" applyFont="1" applyAlignment="1">
      <alignment horizontal="center" vertical="center" wrapText="1"/>
    </xf>
    <xf numFmtId="0" fontId="4" fillId="0" borderId="22" xfId="0" applyFont="1" applyBorder="1" applyAlignment="1">
      <alignment horizontal="center" vertical="center" wrapText="1"/>
    </xf>
    <xf numFmtId="0" fontId="4" fillId="0" borderId="9" xfId="0" applyFont="1" applyBorder="1"/>
    <xf numFmtId="0" fontId="4" fillId="0" borderId="9" xfId="0" applyFont="1" applyBorder="1" applyAlignment="1">
      <alignment wrapText="1"/>
    </xf>
    <xf numFmtId="0" fontId="4" fillId="0" borderId="25" xfId="0" applyFont="1" applyBorder="1" applyAlignment="1">
      <alignment horizontal="center" vertical="center" wrapText="1"/>
    </xf>
    <xf numFmtId="0" fontId="4" fillId="0" borderId="9" xfId="0" applyFont="1" applyBorder="1" applyAlignment="1">
      <alignment vertical="center"/>
    </xf>
    <xf numFmtId="0" fontId="10" fillId="0" borderId="0" xfId="11" applyFont="1" applyAlignment="1">
      <alignment horizontal="center"/>
    </xf>
    <xf numFmtId="0" fontId="4" fillId="0" borderId="6" xfId="0" applyFont="1" applyBorder="1" applyAlignment="1">
      <alignment horizontal="center" vertical="center" wrapText="1"/>
    </xf>
    <xf numFmtId="0" fontId="18" fillId="0" borderId="0" xfId="0" applyFont="1" applyAlignment="1" applyProtection="1">
      <alignment horizontal="right"/>
      <protection locked="0"/>
    </xf>
    <xf numFmtId="0" fontId="0" fillId="0" borderId="0" xfId="0" applyAlignment="1">
      <alignment horizontal="left" indent="1"/>
    </xf>
    <xf numFmtId="0" fontId="12" fillId="0" borderId="0" xfId="0" applyFont="1" applyAlignment="1">
      <alignment horizontal="left" indent="1"/>
    </xf>
    <xf numFmtId="0" fontId="10" fillId="0" borderId="1" xfId="0" applyFont="1" applyBorder="1" applyAlignment="1">
      <alignment horizontal="center"/>
    </xf>
    <xf numFmtId="0" fontId="15" fillId="0" borderId="1" xfId="0" applyFont="1" applyBorder="1" applyAlignment="1">
      <alignment horizontal="center" vertical="center"/>
    </xf>
    <xf numFmtId="0" fontId="6" fillId="0" borderId="1" xfId="0" applyFont="1" applyBorder="1" applyAlignment="1">
      <alignment horizontal="center" vertical="center"/>
    </xf>
    <xf numFmtId="0" fontId="4" fillId="0" borderId="74" xfId="0" applyFont="1" applyBorder="1" applyAlignment="1">
      <alignment vertical="center" wrapText="1"/>
    </xf>
    <xf numFmtId="0" fontId="6" fillId="0" borderId="7" xfId="0" applyFont="1" applyBorder="1" applyAlignment="1">
      <alignment vertical="center" wrapText="1"/>
    </xf>
    <xf numFmtId="0" fontId="4" fillId="0" borderId="1" xfId="0" applyFont="1" applyBorder="1"/>
    <xf numFmtId="0" fontId="6" fillId="0" borderId="1" xfId="0" applyFont="1" applyBorder="1" applyAlignment="1">
      <alignment horizontal="center"/>
    </xf>
    <xf numFmtId="0" fontId="18" fillId="0" borderId="1" xfId="0" applyFont="1" applyBorder="1" applyAlignment="1">
      <alignment horizontal="center"/>
    </xf>
    <xf numFmtId="0" fontId="9" fillId="0" borderId="0" xfId="0" applyFont="1" applyAlignment="1">
      <alignment horizontal="center"/>
    </xf>
    <xf numFmtId="0" fontId="18" fillId="0" borderId="0" xfId="0" applyFont="1" applyAlignment="1">
      <alignment horizontal="center"/>
    </xf>
    <xf numFmtId="0" fontId="15" fillId="0" borderId="10" xfId="0" applyFont="1" applyBorder="1" applyAlignment="1">
      <alignment vertical="center" wrapText="1"/>
    </xf>
    <xf numFmtId="0" fontId="7" fillId="0" borderId="10" xfId="0" applyFont="1" applyBorder="1" applyAlignment="1">
      <alignment horizontal="left" vertical="center" wrapText="1"/>
    </xf>
    <xf numFmtId="0" fontId="18" fillId="0" borderId="10" xfId="0" applyFont="1" applyBorder="1" applyAlignment="1" applyProtection="1">
      <alignment horizontal="left" vertical="center" indent="1"/>
      <protection locked="0"/>
    </xf>
    <xf numFmtId="0" fontId="18" fillId="0" borderId="10" xfId="0" applyFont="1" applyBorder="1" applyAlignment="1" applyProtection="1">
      <alignment horizontal="left" vertical="center"/>
      <protection locked="0"/>
    </xf>
    <xf numFmtId="0" fontId="4" fillId="0" borderId="25" xfId="0" applyFont="1" applyBorder="1" applyAlignment="1">
      <alignment horizontal="center" vertical="center"/>
    </xf>
    <xf numFmtId="0" fontId="15" fillId="0" borderId="29" xfId="0" applyFont="1" applyBorder="1" applyAlignment="1">
      <alignment vertical="center" wrapText="1"/>
    </xf>
    <xf numFmtId="0" fontId="108" fillId="0" borderId="0" xfId="0" applyFont="1"/>
    <xf numFmtId="49" fontId="108" fillId="0" borderId="7" xfId="0" applyNumberFormat="1" applyFont="1" applyBorder="1" applyAlignment="1">
      <alignment horizontal="right" vertical="center"/>
    </xf>
    <xf numFmtId="49" fontId="108" fillId="0" borderId="81" xfId="0" applyNumberFormat="1" applyFont="1" applyBorder="1" applyAlignment="1">
      <alignment horizontal="right" vertical="center"/>
    </xf>
    <xf numFmtId="49" fontId="108" fillId="0" borderId="84" xfId="0" applyNumberFormat="1" applyFont="1" applyBorder="1" applyAlignment="1">
      <alignment horizontal="right" vertical="center"/>
    </xf>
    <xf numFmtId="49" fontId="108" fillId="0" borderId="89" xfId="0" applyNumberFormat="1" applyFont="1" applyBorder="1" applyAlignment="1">
      <alignment horizontal="right" vertical="center"/>
    </xf>
    <xf numFmtId="0" fontId="108" fillId="0" borderId="0" xfId="0" applyFont="1" applyAlignment="1">
      <alignment horizontal="left"/>
    </xf>
    <xf numFmtId="0" fontId="108" fillId="0" borderId="89" xfId="0" applyFont="1" applyBorder="1" applyAlignment="1">
      <alignment horizontal="right" vertical="center"/>
    </xf>
    <xf numFmtId="49" fontId="108" fillId="0" borderId="0" xfId="0" applyNumberFormat="1" applyFont="1" applyAlignment="1">
      <alignment horizontal="right" vertical="center"/>
    </xf>
    <xf numFmtId="0" fontId="108" fillId="0" borderId="0" xfId="0" applyFont="1" applyAlignment="1">
      <alignment vertical="center" wrapText="1"/>
    </xf>
    <xf numFmtId="0" fontId="108" fillId="0" borderId="0" xfId="0" applyFont="1" applyAlignment="1">
      <alignment horizontal="left" vertical="center" wrapText="1"/>
    </xf>
    <xf numFmtId="0" fontId="9" fillId="0" borderId="0" xfId="0" applyFont="1" applyAlignment="1">
      <alignment horizontal="left" wrapText="1"/>
    </xf>
    <xf numFmtId="0" fontId="9" fillId="0" borderId="1" xfId="11" applyFont="1" applyBorder="1"/>
    <xf numFmtId="0" fontId="15" fillId="0" borderId="1" xfId="11" applyFont="1" applyBorder="1" applyAlignment="1">
      <alignment horizontal="left" vertical="center"/>
    </xf>
    <xf numFmtId="0" fontId="7" fillId="3" borderId="3" xfId="20960" applyFont="1" applyFill="1" applyBorder="1" applyAlignment="1">
      <alignment horizontal="right" indent="1"/>
    </xf>
    <xf numFmtId="0" fontId="7" fillId="3" borderId="2" xfId="20960" applyFont="1" applyFill="1" applyBorder="1" applyAlignment="1">
      <alignment horizontal="right" indent="1"/>
    </xf>
    <xf numFmtId="167" fontId="18" fillId="77" borderId="65" xfId="0" applyNumberFormat="1" applyFont="1" applyFill="1" applyBorder="1" applyAlignment="1">
      <alignment horizontal="center"/>
    </xf>
    <xf numFmtId="193" fontId="9" fillId="2" borderId="26" xfId="0" applyNumberFormat="1" applyFont="1" applyFill="1" applyBorder="1" applyAlignment="1" applyProtection="1">
      <alignment vertical="center"/>
      <protection locked="0"/>
    </xf>
    <xf numFmtId="193" fontId="17" fillId="2" borderId="26" xfId="0" applyNumberFormat="1" applyFont="1" applyFill="1" applyBorder="1" applyAlignment="1" applyProtection="1">
      <alignment vertical="center"/>
      <protection locked="0"/>
    </xf>
    <xf numFmtId="193" fontId="17" fillId="2" borderId="27" xfId="0" applyNumberFormat="1" applyFont="1" applyFill="1" applyBorder="1" applyAlignment="1" applyProtection="1">
      <alignment vertical="center"/>
      <protection locked="0"/>
    </xf>
    <xf numFmtId="193" fontId="9" fillId="0" borderId="3" xfId="7" applyNumberFormat="1" applyFont="1" applyFill="1" applyBorder="1" applyAlignment="1" applyProtection="1">
      <alignment horizontal="right"/>
    </xf>
    <xf numFmtId="193" fontId="9" fillId="36" borderId="3" xfId="7" applyNumberFormat="1" applyFont="1" applyFill="1" applyBorder="1" applyAlignment="1" applyProtection="1">
      <alignment horizontal="right"/>
    </xf>
    <xf numFmtId="193" fontId="9" fillId="0" borderId="10" xfId="0" applyNumberFormat="1" applyFont="1" applyBorder="1" applyAlignment="1">
      <alignment horizontal="right"/>
    </xf>
    <xf numFmtId="193" fontId="9" fillId="0" borderId="3" xfId="0" applyNumberFormat="1" applyFont="1" applyBorder="1" applyAlignment="1">
      <alignment horizontal="right"/>
    </xf>
    <xf numFmtId="193" fontId="9" fillId="36" borderId="23" xfId="0" applyNumberFormat="1" applyFont="1" applyFill="1" applyBorder="1" applyAlignment="1">
      <alignment horizontal="right"/>
    </xf>
    <xf numFmtId="193" fontId="9" fillId="0" borderId="3" xfId="7" applyNumberFormat="1" applyFont="1" applyFill="1" applyBorder="1" applyAlignment="1" applyProtection="1">
      <alignment horizontal="right"/>
      <protection locked="0"/>
    </xf>
    <xf numFmtId="193" fontId="9" fillId="0" borderId="10" xfId="0" applyNumberFormat="1" applyFont="1" applyBorder="1" applyAlignment="1" applyProtection="1">
      <alignment horizontal="right"/>
      <protection locked="0"/>
    </xf>
    <xf numFmtId="193" fontId="9" fillId="0" borderId="3" xfId="0" applyNumberFormat="1" applyFont="1" applyBorder="1" applyAlignment="1" applyProtection="1">
      <alignment horizontal="right"/>
      <protection locked="0"/>
    </xf>
    <xf numFmtId="193" fontId="9" fillId="0" borderId="23" xfId="0" applyNumberFormat="1" applyFont="1" applyBorder="1" applyAlignment="1">
      <alignment horizontal="right"/>
    </xf>
    <xf numFmtId="193" fontId="9" fillId="36" borderId="26" xfId="7" applyNumberFormat="1" applyFont="1" applyFill="1" applyBorder="1" applyAlignment="1" applyProtection="1">
      <alignment horizontal="right"/>
    </xf>
    <xf numFmtId="193" fontId="9" fillId="36" borderId="27" xfId="0" applyNumberFormat="1" applyFont="1" applyFill="1" applyBorder="1" applyAlignment="1">
      <alignment horizontal="right"/>
    </xf>
    <xf numFmtId="193" fontId="20" fillId="36" borderId="26" xfId="0" applyNumberFormat="1" applyFont="1" applyFill="1" applyBorder="1" applyAlignment="1">
      <alignment horizontal="right"/>
    </xf>
    <xf numFmtId="193" fontId="9" fillId="36" borderId="3" xfId="0" applyNumberFormat="1" applyFont="1" applyFill="1" applyBorder="1" applyAlignment="1">
      <alignment horizontal="right"/>
    </xf>
    <xf numFmtId="193" fontId="9" fillId="0" borderId="26" xfId="0" applyNumberFormat="1" applyFont="1" applyBorder="1" applyAlignment="1">
      <alignment horizontal="right"/>
    </xf>
    <xf numFmtId="193" fontId="9" fillId="36" borderId="26" xfId="0" applyNumberFormat="1" applyFont="1" applyFill="1" applyBorder="1" applyAlignment="1">
      <alignment horizontal="right"/>
    </xf>
    <xf numFmtId="3" fontId="23" fillId="36" borderId="26" xfId="0" applyNumberFormat="1" applyFont="1" applyFill="1" applyBorder="1" applyAlignment="1">
      <alignment vertical="center" wrapText="1"/>
    </xf>
    <xf numFmtId="3" fontId="23" fillId="36" borderId="27" xfId="0" applyNumberFormat="1" applyFont="1" applyFill="1" applyBorder="1" applyAlignment="1">
      <alignment vertical="center" wrapText="1"/>
    </xf>
    <xf numFmtId="193" fontId="0" fillId="36" borderId="21" xfId="0" applyNumberFormat="1" applyFill="1" applyBorder="1" applyAlignment="1">
      <alignment horizontal="center" vertical="center"/>
    </xf>
    <xf numFmtId="193" fontId="0" fillId="0" borderId="23" xfId="0" applyNumberFormat="1" applyBorder="1"/>
    <xf numFmtId="193" fontId="0" fillId="0" borderId="23" xfId="0" applyNumberFormat="1" applyBorder="1" applyAlignment="1">
      <alignment wrapText="1"/>
    </xf>
    <xf numFmtId="193" fontId="0" fillId="36" borderId="23" xfId="0" applyNumberFormat="1" applyFill="1" applyBorder="1" applyAlignment="1">
      <alignment horizontal="center" vertical="center" wrapText="1"/>
    </xf>
    <xf numFmtId="193" fontId="0" fillId="36" borderId="27" xfId="0" applyNumberFormat="1" applyFill="1" applyBorder="1" applyAlignment="1">
      <alignment horizontal="center" vertical="center" wrapText="1"/>
    </xf>
    <xf numFmtId="193" fontId="7" fillId="36" borderId="23" xfId="2" applyNumberFormat="1" applyFont="1" applyFill="1" applyBorder="1" applyAlignment="1" applyProtection="1">
      <alignment vertical="top"/>
    </xf>
    <xf numFmtId="193" fontId="7" fillId="3" borderId="23" xfId="2" applyNumberFormat="1" applyFont="1" applyFill="1" applyBorder="1" applyAlignment="1" applyProtection="1">
      <alignment vertical="top"/>
      <protection locked="0"/>
    </xf>
    <xf numFmtId="193" fontId="7" fillId="36" borderId="23" xfId="2" applyNumberFormat="1" applyFont="1" applyFill="1" applyBorder="1" applyAlignment="1" applyProtection="1">
      <alignment vertical="top" wrapText="1"/>
    </xf>
    <xf numFmtId="193" fontId="7" fillId="3" borderId="23" xfId="2" applyNumberFormat="1" applyFont="1" applyFill="1" applyBorder="1" applyAlignment="1" applyProtection="1">
      <alignment vertical="top" wrapText="1"/>
      <protection locked="0"/>
    </xf>
    <xf numFmtId="193" fontId="7" fillId="36" borderId="23" xfId="2" applyNumberFormat="1" applyFont="1" applyFill="1" applyBorder="1" applyAlignment="1" applyProtection="1">
      <alignment vertical="top" wrapText="1"/>
      <protection locked="0"/>
    </xf>
    <xf numFmtId="193" fontId="7" fillId="36" borderId="27" xfId="2" applyNumberFormat="1" applyFont="1" applyFill="1" applyBorder="1" applyAlignment="1" applyProtection="1">
      <alignment vertical="top" wrapText="1"/>
    </xf>
    <xf numFmtId="193" fontId="25" fillId="0" borderId="14" xfId="0" applyNumberFormat="1" applyFont="1" applyBorder="1" applyAlignment="1">
      <alignment vertical="center"/>
    </xf>
    <xf numFmtId="193" fontId="19" fillId="0" borderId="14" xfId="0" applyNumberFormat="1" applyFont="1" applyBorder="1" applyAlignment="1">
      <alignment vertical="center"/>
    </xf>
    <xf numFmtId="193" fontId="25" fillId="0" borderId="15" xfId="0" applyNumberFormat="1" applyFont="1" applyBorder="1" applyAlignment="1">
      <alignment vertical="center"/>
    </xf>
    <xf numFmtId="193" fontId="24" fillId="36" borderId="17" xfId="0" applyNumberFormat="1" applyFont="1" applyFill="1" applyBorder="1" applyAlignment="1">
      <alignment vertical="center"/>
    </xf>
    <xf numFmtId="193" fontId="25" fillId="0" borderId="18" xfId="0" applyNumberFormat="1" applyFont="1" applyBorder="1" applyAlignment="1">
      <alignment vertical="center"/>
    </xf>
    <xf numFmtId="193" fontId="24" fillId="36" borderId="62" xfId="0" applyNumberFormat="1" applyFont="1" applyFill="1" applyBorder="1" applyAlignment="1">
      <alignment vertical="center"/>
    </xf>
    <xf numFmtId="193" fontId="25" fillId="36" borderId="14" xfId="0" applyNumberFormat="1" applyFont="1" applyFill="1" applyBorder="1" applyAlignment="1">
      <alignment vertical="center"/>
    </xf>
    <xf numFmtId="193" fontId="4" fillId="0" borderId="3" xfId="0" applyNumberFormat="1" applyFont="1" applyBorder="1"/>
    <xf numFmtId="193" fontId="4" fillId="36" borderId="26" xfId="0" applyNumberFormat="1" applyFont="1" applyFill="1" applyBorder="1"/>
    <xf numFmtId="193" fontId="4" fillId="0" borderId="22" xfId="0" applyNumberFormat="1" applyFont="1" applyBorder="1"/>
    <xf numFmtId="193" fontId="4" fillId="0" borderId="23" xfId="0" applyNumberFormat="1" applyFont="1" applyBorder="1"/>
    <xf numFmtId="193" fontId="4" fillId="36" borderId="55" xfId="0" applyNumberFormat="1" applyFont="1" applyFill="1" applyBorder="1"/>
    <xf numFmtId="193" fontId="4" fillId="36" borderId="25" xfId="0" applyNumberFormat="1" applyFont="1" applyFill="1" applyBorder="1"/>
    <xf numFmtId="193" fontId="4" fillId="36" borderId="27" xfId="0" applyNumberFormat="1" applyFont="1" applyFill="1" applyBorder="1"/>
    <xf numFmtId="193" fontId="4" fillId="36" borderId="56" xfId="0" applyNumberFormat="1" applyFont="1" applyFill="1" applyBorder="1"/>
    <xf numFmtId="193" fontId="9" fillId="36" borderId="3" xfId="5" applyNumberFormat="1" applyFont="1" applyFill="1" applyBorder="1" applyProtection="1">
      <protection locked="0"/>
    </xf>
    <xf numFmtId="193" fontId="9" fillId="3" borderId="3" xfId="5" applyNumberFormat="1" applyFont="1" applyFill="1" applyBorder="1" applyProtection="1">
      <protection locked="0"/>
    </xf>
    <xf numFmtId="193" fontId="10" fillId="36" borderId="26" xfId="16" applyNumberFormat="1" applyFont="1" applyFill="1" applyBorder="1" applyProtection="1">
      <protection locked="0"/>
    </xf>
    <xf numFmtId="193" fontId="9" fillId="36" borderId="3" xfId="1" applyNumberFormat="1" applyFont="1" applyFill="1" applyBorder="1" applyProtection="1">
      <protection locked="0"/>
    </xf>
    <xf numFmtId="193" fontId="9" fillId="0" borderId="3" xfId="1" applyNumberFormat="1" applyFont="1" applyFill="1" applyBorder="1" applyProtection="1">
      <protection locked="0"/>
    </xf>
    <xf numFmtId="193" fontId="10" fillId="36" borderId="26" xfId="1" applyNumberFormat="1" applyFont="1" applyFill="1" applyBorder="1" applyAlignment="1" applyProtection="1">
      <protection locked="0"/>
    </xf>
    <xf numFmtId="193" fontId="9" fillId="3" borderId="26" xfId="5" applyNumberFormat="1" applyFont="1" applyFill="1" applyBorder="1" applyProtection="1">
      <protection locked="0"/>
    </xf>
    <xf numFmtId="193" fontId="25" fillId="0" borderId="0" xfId="0" applyNumberFormat="1" applyFont="1"/>
    <xf numFmtId="0" fontId="4" fillId="0" borderId="30" xfId="0" applyFont="1" applyBorder="1" applyAlignment="1">
      <alignment horizontal="center" vertical="center"/>
    </xf>
    <xf numFmtId="193" fontId="4" fillId="0" borderId="8" xfId="0" applyNumberFormat="1" applyFont="1" applyBorder="1"/>
    <xf numFmtId="0" fontId="4" fillId="0" borderId="30" xfId="0" applyFont="1" applyBorder="1" applyAlignment="1">
      <alignment wrapText="1"/>
    </xf>
    <xf numFmtId="193" fontId="4" fillId="0" borderId="24" xfId="0" applyNumberFormat="1" applyFont="1" applyBorder="1"/>
    <xf numFmtId="193" fontId="4" fillId="0" borderId="24" xfId="0" applyNumberFormat="1" applyFont="1" applyBorder="1" applyAlignment="1">
      <alignment wrapText="1"/>
    </xf>
    <xf numFmtId="0" fontId="4" fillId="0" borderId="3" xfId="0" applyFont="1" applyBorder="1" applyAlignment="1">
      <alignment horizontal="center" vertical="center" wrapText="1"/>
    </xf>
    <xf numFmtId="9" fontId="109" fillId="0" borderId="3" xfId="0" applyNumberFormat="1" applyFont="1" applyBorder="1" applyAlignment="1">
      <alignment horizontal="center" vertical="center"/>
    </xf>
    <xf numFmtId="0" fontId="6" fillId="0" borderId="0" xfId="0" applyFont="1" applyAlignment="1">
      <alignment horizontal="center" wrapText="1"/>
    </xf>
    <xf numFmtId="9" fontId="4" fillId="0" borderId="23" xfId="20961" applyFont="1" applyBorder="1"/>
    <xf numFmtId="9" fontId="4" fillId="36" borderId="27" xfId="20961" applyFont="1" applyFill="1" applyBorder="1"/>
    <xf numFmtId="167" fontId="4" fillId="0" borderId="23" xfId="0" applyNumberFormat="1" applyFont="1" applyBorder="1"/>
    <xf numFmtId="0" fontId="4" fillId="36" borderId="27" xfId="0" applyFont="1" applyFill="1" applyBorder="1"/>
    <xf numFmtId="167" fontId="6" fillId="36" borderId="26" xfId="0" applyNumberFormat="1" applyFont="1" applyFill="1" applyBorder="1" applyAlignment="1">
      <alignment horizontal="center" vertical="center"/>
    </xf>
    <xf numFmtId="0" fontId="9" fillId="0" borderId="19" xfId="0" applyFont="1" applyBorder="1" applyAlignment="1">
      <alignment horizontal="right" vertical="center" wrapText="1"/>
    </xf>
    <xf numFmtId="0" fontId="7" fillId="0" borderId="20" xfId="0" applyFont="1" applyBorder="1" applyAlignment="1">
      <alignment vertical="center" wrapText="1"/>
    </xf>
    <xf numFmtId="169" fontId="28" fillId="37" borderId="0" xfId="20"/>
    <xf numFmtId="169" fontId="28" fillId="37" borderId="97" xfId="20" applyBorder="1"/>
    <xf numFmtId="0" fontId="4" fillId="0" borderId="7" xfId="0" applyFont="1" applyBorder="1" applyAlignment="1">
      <alignment vertical="center"/>
    </xf>
    <xf numFmtId="0" fontId="4" fillId="0" borderId="57" xfId="0"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vertical="center"/>
    </xf>
    <xf numFmtId="0" fontId="6" fillId="0" borderId="104" xfId="0" applyFont="1" applyBorder="1" applyAlignment="1">
      <alignment vertical="center"/>
    </xf>
    <xf numFmtId="0" fontId="4" fillId="0" borderId="20" xfId="0" applyFont="1" applyBorder="1" applyAlignment="1">
      <alignment vertical="center"/>
    </xf>
    <xf numFmtId="0" fontId="4" fillId="0" borderId="30" xfId="0" applyFont="1" applyBorder="1" applyAlignment="1">
      <alignment vertical="center"/>
    </xf>
    <xf numFmtId="0" fontId="4" fillId="0" borderId="99" xfId="0" applyFont="1" applyBorder="1" applyAlignment="1">
      <alignment vertical="center"/>
    </xf>
    <xf numFmtId="0" fontId="4" fillId="0" borderId="100" xfId="0" applyFont="1" applyBorder="1" applyAlignment="1">
      <alignment vertical="center"/>
    </xf>
    <xf numFmtId="0" fontId="4" fillId="0" borderId="101" xfId="0" applyFont="1" applyBorder="1" applyAlignment="1">
      <alignment vertical="center"/>
    </xf>
    <xf numFmtId="0" fontId="4" fillId="0" borderId="98" xfId="0" applyFont="1" applyBorder="1" applyAlignment="1">
      <alignment vertical="center"/>
    </xf>
    <xf numFmtId="0" fontId="4" fillId="0" borderId="69" xfId="0" applyFont="1" applyBorder="1" applyAlignment="1">
      <alignment vertical="center"/>
    </xf>
    <xf numFmtId="0" fontId="4" fillId="0" borderId="19" xfId="0" applyFont="1" applyBorder="1" applyAlignment="1">
      <alignment horizontal="center" vertical="center"/>
    </xf>
    <xf numFmtId="0" fontId="4" fillId="0" borderId="21" xfId="0" applyFont="1" applyBorder="1" applyAlignment="1">
      <alignment vertical="center"/>
    </xf>
    <xf numFmtId="0" fontId="4" fillId="0" borderId="112" xfId="0" applyFont="1" applyBorder="1" applyAlignment="1">
      <alignment horizontal="center" vertical="center"/>
    </xf>
    <xf numFmtId="0" fontId="4" fillId="0" borderId="113" xfId="0" applyFont="1" applyBorder="1" applyAlignment="1">
      <alignment vertical="center"/>
    </xf>
    <xf numFmtId="0" fontId="4" fillId="0" borderId="114" xfId="0" applyFont="1" applyBorder="1" applyAlignment="1">
      <alignment horizontal="center" vertical="center"/>
    </xf>
    <xf numFmtId="0" fontId="4" fillId="0" borderId="115" xfId="0" applyFont="1" applyBorder="1" applyAlignment="1">
      <alignment vertical="center"/>
    </xf>
    <xf numFmtId="169" fontId="28" fillId="37" borderId="34" xfId="20" applyBorder="1"/>
    <xf numFmtId="169" fontId="28" fillId="37" borderId="116" xfId="20" applyBorder="1"/>
    <xf numFmtId="169" fontId="28" fillId="37" borderId="106" xfId="20" applyBorder="1"/>
    <xf numFmtId="169" fontId="28" fillId="37" borderId="59" xfId="20" applyBorder="1"/>
    <xf numFmtId="0" fontId="4" fillId="3" borderId="68" xfId="0" applyFont="1" applyFill="1" applyBorder="1" applyAlignment="1">
      <alignment horizontal="center" vertical="center"/>
    </xf>
    <xf numFmtId="0" fontId="4" fillId="3" borderId="0" xfId="0" applyFont="1" applyFill="1" applyAlignment="1">
      <alignment vertical="center"/>
    </xf>
    <xf numFmtId="0" fontId="4" fillId="0" borderId="74" xfId="0" applyFont="1" applyBorder="1" applyAlignment="1">
      <alignment horizontal="center" vertical="center"/>
    </xf>
    <xf numFmtId="0" fontId="4" fillId="3" borderId="102" xfId="0" applyFont="1" applyFill="1" applyBorder="1" applyAlignment="1">
      <alignment vertical="center"/>
    </xf>
    <xf numFmtId="0" fontId="14" fillId="3" borderId="117" xfId="0" applyFont="1" applyFill="1" applyBorder="1" applyAlignment="1">
      <alignment horizontal="left"/>
    </xf>
    <xf numFmtId="0" fontId="14" fillId="3" borderId="118" xfId="0" applyFont="1" applyFill="1" applyBorder="1" applyAlignment="1">
      <alignment horizontal="left"/>
    </xf>
    <xf numFmtId="0" fontId="4" fillId="0" borderId="104" xfId="0" applyFont="1" applyBorder="1" applyAlignment="1">
      <alignment horizontal="center" vertical="center" wrapText="1"/>
    </xf>
    <xf numFmtId="0" fontId="108" fillId="0" borderId="91" xfId="0" applyFont="1" applyBorder="1" applyAlignment="1">
      <alignment horizontal="right" vertical="center"/>
    </xf>
    <xf numFmtId="0" fontId="4" fillId="0" borderId="119" xfId="0" applyFont="1" applyBorder="1" applyAlignment="1">
      <alignment horizontal="center" vertical="center" wrapText="1"/>
    </xf>
    <xf numFmtId="0" fontId="6" fillId="3" borderId="120" xfId="0" applyFont="1" applyFill="1" applyBorder="1" applyAlignment="1">
      <alignment vertical="center"/>
    </xf>
    <xf numFmtId="0" fontId="4" fillId="3" borderId="24" xfId="0" applyFont="1" applyFill="1" applyBorder="1" applyAlignment="1">
      <alignment vertical="center"/>
    </xf>
    <xf numFmtId="0" fontId="4" fillId="0" borderId="121" xfId="0" applyFont="1" applyBorder="1" applyAlignment="1">
      <alignment horizontal="center" vertical="center"/>
    </xf>
    <xf numFmtId="0" fontId="4" fillId="0" borderId="119" xfId="0" applyFont="1" applyBorder="1" applyAlignment="1">
      <alignment vertical="center"/>
    </xf>
    <xf numFmtId="0" fontId="6" fillId="0" borderId="26" xfId="0" applyFont="1" applyBorder="1" applyAlignment="1">
      <alignment vertical="center"/>
    </xf>
    <xf numFmtId="0" fontId="4" fillId="0" borderId="26" xfId="0" applyFont="1" applyBorder="1" applyAlignment="1">
      <alignment vertical="center"/>
    </xf>
    <xf numFmtId="0" fontId="4" fillId="0" borderId="28" xfId="0" applyFont="1" applyBorder="1" applyAlignment="1">
      <alignment vertical="center"/>
    </xf>
    <xf numFmtId="0" fontId="4" fillId="0" borderId="27" xfId="0" applyFont="1" applyBorder="1" applyAlignment="1">
      <alignment vertical="center"/>
    </xf>
    <xf numFmtId="169" fontId="28" fillId="37" borderId="28" xfId="20" applyBorder="1"/>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7" fillId="0" borderId="19" xfId="11" applyFont="1" applyBorder="1" applyAlignment="1">
      <alignment vertical="center"/>
    </xf>
    <xf numFmtId="0" fontId="7" fillId="0" borderId="20" xfId="11" applyFont="1" applyBorder="1" applyAlignment="1">
      <alignment vertical="center"/>
    </xf>
    <xf numFmtId="0" fontId="15" fillId="0" borderId="21" xfId="11" applyFont="1" applyBorder="1" applyAlignment="1">
      <alignment horizontal="center" vertical="center"/>
    </xf>
    <xf numFmtId="0" fontId="0" fillId="0" borderId="121" xfId="0" applyBorder="1"/>
    <xf numFmtId="0" fontId="0" fillId="0" borderId="121" xfId="0" applyBorder="1" applyAlignment="1">
      <alignment horizontal="center"/>
    </xf>
    <xf numFmtId="0" fontId="4" fillId="0" borderId="103" xfId="0" applyFont="1" applyBorder="1" applyAlignment="1">
      <alignment vertical="center" wrapText="1"/>
    </xf>
    <xf numFmtId="167" fontId="4" fillId="0" borderId="104" xfId="0" applyNumberFormat="1" applyFont="1" applyBorder="1" applyAlignment="1">
      <alignment horizontal="center" vertical="center"/>
    </xf>
    <xf numFmtId="167" fontId="4" fillId="0" borderId="119" xfId="0" applyNumberFormat="1" applyFont="1" applyBorder="1" applyAlignment="1">
      <alignment horizontal="center" vertical="center"/>
    </xf>
    <xf numFmtId="167" fontId="14" fillId="0" borderId="104" xfId="0" applyNumberFormat="1" applyFont="1" applyBorder="1" applyAlignment="1">
      <alignment horizontal="center" vertical="center"/>
    </xf>
    <xf numFmtId="0" fontId="14" fillId="0" borderId="103" xfId="0" applyFont="1" applyBorder="1" applyAlignment="1">
      <alignment vertical="center" wrapText="1"/>
    </xf>
    <xf numFmtId="0" fontId="0" fillId="0" borderId="25" xfId="0" applyBorder="1"/>
    <xf numFmtId="0" fontId="6" fillId="36" borderId="122" xfId="0" applyFont="1" applyFill="1" applyBorder="1" applyAlignment="1">
      <alignment vertical="center" wrapText="1"/>
    </xf>
    <xf numFmtId="167" fontId="6" fillId="36" borderId="27" xfId="0" applyNumberFormat="1" applyFont="1" applyFill="1" applyBorder="1" applyAlignment="1">
      <alignment horizontal="center" vertical="center"/>
    </xf>
    <xf numFmtId="0" fontId="7" fillId="0" borderId="0" xfId="0" applyFont="1" applyAlignment="1">
      <alignment wrapText="1"/>
    </xf>
    <xf numFmtId="0" fontId="6" fillId="36" borderId="20" xfId="0" applyFont="1" applyFill="1" applyBorder="1" applyAlignment="1">
      <alignment horizontal="center" vertical="center" wrapText="1"/>
    </xf>
    <xf numFmtId="0" fontId="6" fillId="36" borderId="21" xfId="0" applyFont="1" applyFill="1" applyBorder="1" applyAlignment="1">
      <alignment horizontal="center" vertical="center" wrapText="1"/>
    </xf>
    <xf numFmtId="0" fontId="6" fillId="36" borderId="121" xfId="0" applyFont="1" applyFill="1" applyBorder="1" applyAlignment="1">
      <alignment horizontal="left" vertical="center" wrapText="1"/>
    </xf>
    <xf numFmtId="0" fontId="6" fillId="36" borderId="104" xfId="0" applyFont="1" applyFill="1" applyBorder="1" applyAlignment="1">
      <alignment horizontal="left" vertical="center" wrapText="1"/>
    </xf>
    <xf numFmtId="0" fontId="6" fillId="36" borderId="119" xfId="0" applyFont="1" applyFill="1" applyBorder="1" applyAlignment="1">
      <alignment horizontal="left" vertical="center" wrapText="1"/>
    </xf>
    <xf numFmtId="0" fontId="4" fillId="0" borderId="121" xfId="0" applyFont="1" applyBorder="1" applyAlignment="1">
      <alignment horizontal="right" vertical="center" wrapText="1"/>
    </xf>
    <xf numFmtId="0" fontId="4" fillId="0" borderId="104" xfId="0" applyFont="1" applyBorder="1" applyAlignment="1">
      <alignment horizontal="left" vertical="center" wrapText="1"/>
    </xf>
    <xf numFmtId="0" fontId="111" fillId="0" borderId="121" xfId="0" applyFont="1" applyBorder="1" applyAlignment="1">
      <alignment horizontal="right" vertical="center" wrapText="1"/>
    </xf>
    <xf numFmtId="0" fontId="111" fillId="0" borderId="104" xfId="0" applyFont="1" applyBorder="1" applyAlignment="1">
      <alignment horizontal="left" vertical="center" wrapText="1"/>
    </xf>
    <xf numFmtId="0" fontId="6" fillId="0" borderId="121" xfId="0" applyFont="1" applyBorder="1" applyAlignment="1">
      <alignment horizontal="left" vertical="center" wrapText="1"/>
    </xf>
    <xf numFmtId="0" fontId="6" fillId="0" borderId="0" xfId="21410" applyFont="1" applyAlignment="1" applyProtection="1">
      <alignment horizontal="left" vertical="center"/>
      <protection locked="0"/>
    </xf>
    <xf numFmtId="0" fontId="4" fillId="0" borderId="0" xfId="0" applyFont="1" applyAlignment="1">
      <alignment horizontal="left" vertical="center"/>
    </xf>
    <xf numFmtId="0" fontId="111" fillId="0" borderId="0" xfId="0" applyFont="1" applyAlignment="1">
      <alignment horizontal="left" vertical="center"/>
    </xf>
    <xf numFmtId="49" fontId="112" fillId="0" borderId="25" xfId="5" applyNumberFormat="1" applyFont="1" applyBorder="1" applyAlignment="1" applyProtection="1">
      <alignment horizontal="left" vertical="center"/>
      <protection locked="0"/>
    </xf>
    <xf numFmtId="0" fontId="113" fillId="0" borderId="26" xfId="9" applyFont="1" applyBorder="1" applyAlignment="1" applyProtection="1">
      <alignment horizontal="left" vertical="center" wrapText="1"/>
      <protection locked="0"/>
    </xf>
    <xf numFmtId="0" fontId="22" fillId="0" borderId="121" xfId="0" applyFont="1" applyBorder="1" applyAlignment="1">
      <alignment horizontal="center" vertical="center" wrapText="1"/>
    </xf>
    <xf numFmtId="3" fontId="23" fillId="36" borderId="104" xfId="0" applyNumberFormat="1" applyFont="1" applyFill="1" applyBorder="1" applyAlignment="1">
      <alignment vertical="center" wrapText="1"/>
    </xf>
    <xf numFmtId="3" fontId="23" fillId="36" borderId="119" xfId="0" applyNumberFormat="1" applyFont="1" applyFill="1" applyBorder="1" applyAlignment="1">
      <alignment vertical="center" wrapText="1"/>
    </xf>
    <xf numFmtId="14" fontId="7" fillId="3" borderId="104" xfId="8" quotePrefix="1" applyNumberFormat="1" applyFont="1" applyFill="1" applyBorder="1" applyAlignment="1" applyProtection="1">
      <alignment horizontal="left" vertical="center" wrapText="1" indent="2"/>
      <protection locked="0"/>
    </xf>
    <xf numFmtId="3" fontId="23" fillId="0" borderId="104" xfId="0" applyNumberFormat="1" applyFont="1" applyBorder="1" applyAlignment="1">
      <alignment vertical="center" wrapText="1"/>
    </xf>
    <xf numFmtId="14" fontId="7" fillId="3" borderId="104" xfId="8" quotePrefix="1" applyNumberFormat="1" applyFont="1" applyFill="1" applyBorder="1" applyAlignment="1" applyProtection="1">
      <alignment horizontal="left" vertical="center" wrapText="1" indent="3"/>
      <protection locked="0"/>
    </xf>
    <xf numFmtId="0" fontId="11" fillId="0" borderId="104" xfId="17" applyFill="1" applyBorder="1" applyAlignment="1" applyProtection="1"/>
    <xf numFmtId="49" fontId="111" fillId="0" borderId="121" xfId="0" applyNumberFormat="1" applyFont="1" applyBorder="1" applyAlignment="1">
      <alignment horizontal="right" vertical="center" wrapText="1"/>
    </xf>
    <xf numFmtId="0" fontId="7" fillId="3" borderId="104" xfId="20960" applyFont="1" applyFill="1" applyBorder="1"/>
    <xf numFmtId="0" fontId="105" fillId="0" borderId="104" xfId="20960" applyFont="1" applyBorder="1" applyAlignment="1">
      <alignment horizontal="center" vertical="center"/>
    </xf>
    <xf numFmtId="0" fontId="4" fillId="0" borderId="104" xfId="0" applyFont="1" applyBorder="1"/>
    <xf numFmtId="0" fontId="11" fillId="0" borderId="104" xfId="17" applyFill="1" applyBorder="1" applyAlignment="1" applyProtection="1">
      <alignment horizontal="left" vertical="center" wrapText="1"/>
    </xf>
    <xf numFmtId="49" fontId="111" fillId="0" borderId="104" xfId="0" applyNumberFormat="1" applyFont="1" applyBorder="1" applyAlignment="1">
      <alignment horizontal="right" vertical="center" wrapText="1"/>
    </xf>
    <xf numFmtId="0" fontId="11" fillId="0" borderId="104" xfId="17" applyFill="1" applyBorder="1" applyAlignment="1" applyProtection="1">
      <alignment horizontal="left" vertical="center"/>
    </xf>
    <xf numFmtId="0" fontId="11" fillId="0" borderId="104" xfId="17" applyBorder="1" applyAlignment="1" applyProtection="1"/>
    <xf numFmtId="0" fontId="114" fillId="79" borderId="105" xfId="21412" applyFont="1" applyFill="1" applyBorder="1" applyAlignment="1" applyProtection="1">
      <alignment vertical="center" wrapText="1"/>
      <protection locked="0"/>
    </xf>
    <xf numFmtId="0" fontId="115" fillId="70" borderId="99" xfId="21412" applyFont="1" applyFill="1" applyBorder="1" applyAlignment="1" applyProtection="1">
      <alignment horizontal="center" vertical="center"/>
      <protection locked="0"/>
    </xf>
    <xf numFmtId="0" fontId="114" fillId="80" borderId="104" xfId="21412" applyFont="1" applyFill="1" applyBorder="1" applyAlignment="1" applyProtection="1">
      <alignment horizontal="center" vertical="center"/>
      <protection locked="0"/>
    </xf>
    <xf numFmtId="0" fontId="114" fillId="79" borderId="105" xfId="21412" applyFont="1" applyFill="1" applyBorder="1" applyProtection="1">
      <alignment vertical="center"/>
      <protection locked="0"/>
    </xf>
    <xf numFmtId="0" fontId="116" fillId="70" borderId="99" xfId="21412" applyFont="1" applyFill="1" applyBorder="1" applyAlignment="1" applyProtection="1">
      <alignment horizontal="center" vertical="center"/>
      <protection locked="0"/>
    </xf>
    <xf numFmtId="0" fontId="116" fillId="3" borderId="99" xfId="21412" applyFont="1" applyFill="1" applyBorder="1" applyAlignment="1" applyProtection="1">
      <alignment horizontal="center" vertical="center"/>
      <protection locked="0"/>
    </xf>
    <xf numFmtId="0" fontId="116" fillId="0" borderId="99" xfId="21412" applyFont="1" applyBorder="1" applyAlignment="1" applyProtection="1">
      <alignment horizontal="center" vertical="center"/>
      <protection locked="0"/>
    </xf>
    <xf numFmtId="0" fontId="117" fillId="80" borderId="104" xfId="21412" applyFont="1" applyFill="1" applyBorder="1" applyAlignment="1" applyProtection="1">
      <alignment horizontal="center" vertical="center"/>
      <protection locked="0"/>
    </xf>
    <xf numFmtId="0" fontId="114" fillId="79" borderId="105" xfId="21412" applyFont="1" applyFill="1" applyBorder="1" applyAlignment="1" applyProtection="1">
      <alignment horizontal="center" vertical="center"/>
      <protection locked="0"/>
    </xf>
    <xf numFmtId="0" fontId="64" fillId="79" borderId="105" xfId="21412" applyFont="1" applyFill="1" applyBorder="1" applyProtection="1">
      <alignment vertical="center"/>
      <protection locked="0"/>
    </xf>
    <xf numFmtId="0" fontId="116" fillId="70" borderId="104" xfId="21412" applyFont="1" applyFill="1" applyBorder="1" applyAlignment="1" applyProtection="1">
      <alignment horizontal="center" vertical="center"/>
      <protection locked="0"/>
    </xf>
    <xf numFmtId="0" fontId="38" fillId="70" borderId="104" xfId="21412" applyFont="1" applyFill="1" applyBorder="1" applyAlignment="1" applyProtection="1">
      <alignment horizontal="center" vertical="center"/>
      <protection locked="0"/>
    </xf>
    <xf numFmtId="0" fontId="64" fillId="79" borderId="103" xfId="21412" applyFont="1" applyFill="1" applyBorder="1" applyProtection="1">
      <alignment vertical="center"/>
      <protection locked="0"/>
    </xf>
    <xf numFmtId="0" fontId="115" fillId="0" borderId="103" xfId="21412" applyFont="1" applyBorder="1" applyAlignment="1" applyProtection="1">
      <alignment horizontal="left" vertical="center" wrapText="1"/>
      <protection locked="0"/>
    </xf>
    <xf numFmtId="164" fontId="115" fillId="0" borderId="104" xfId="948" applyNumberFormat="1" applyFont="1" applyFill="1" applyBorder="1" applyAlignment="1" applyProtection="1">
      <alignment horizontal="right" vertical="center"/>
      <protection locked="0"/>
    </xf>
    <xf numFmtId="0" fontId="114" fillId="80" borderId="103" xfId="21412" applyFont="1" applyFill="1" applyBorder="1" applyAlignment="1" applyProtection="1">
      <alignment vertical="top" wrapText="1"/>
      <protection locked="0"/>
    </xf>
    <xf numFmtId="164" fontId="115" fillId="80" borderId="104" xfId="948" applyNumberFormat="1" applyFont="1" applyFill="1" applyBorder="1" applyAlignment="1" applyProtection="1">
      <alignment horizontal="right" vertical="center"/>
    </xf>
    <xf numFmtId="164" fontId="64" fillId="79" borderId="103" xfId="948" applyNumberFormat="1" applyFont="1" applyFill="1" applyBorder="1" applyAlignment="1" applyProtection="1">
      <alignment horizontal="right" vertical="center"/>
      <protection locked="0"/>
    </xf>
    <xf numFmtId="0" fontId="115" fillId="70" borderId="103" xfId="21412" applyFont="1" applyFill="1" applyBorder="1" applyAlignment="1" applyProtection="1">
      <alignment vertical="center" wrapText="1"/>
      <protection locked="0"/>
    </xf>
    <xf numFmtId="0" fontId="115" fillId="70" borderId="103" xfId="21412" applyFont="1" applyFill="1" applyBorder="1" applyAlignment="1" applyProtection="1">
      <alignment horizontal="left" vertical="center" wrapText="1"/>
      <protection locked="0"/>
    </xf>
    <xf numFmtId="0" fontId="115" fillId="0" borderId="103" xfId="21412" applyFont="1" applyBorder="1" applyAlignment="1" applyProtection="1">
      <alignment vertical="center" wrapText="1"/>
      <protection locked="0"/>
    </xf>
    <xf numFmtId="0" fontId="115" fillId="3" borderId="103" xfId="21412" applyFont="1" applyFill="1" applyBorder="1" applyAlignment="1" applyProtection="1">
      <alignment horizontal="left" vertical="center" wrapText="1"/>
      <protection locked="0"/>
    </xf>
    <xf numFmtId="0" fontId="114" fillId="80" borderId="103" xfId="21412" applyFont="1" applyFill="1" applyBorder="1" applyAlignment="1" applyProtection="1">
      <alignment vertical="center" wrapText="1"/>
      <protection locked="0"/>
    </xf>
    <xf numFmtId="164" fontId="114" fillId="79" borderId="103" xfId="948" applyNumberFormat="1" applyFont="1" applyFill="1" applyBorder="1" applyAlignment="1" applyProtection="1">
      <alignment horizontal="right" vertical="center"/>
      <protection locked="0"/>
    </xf>
    <xf numFmtId="164" fontId="115" fillId="3" borderId="104" xfId="948" applyNumberFormat="1" applyFont="1" applyFill="1" applyBorder="1" applyAlignment="1" applyProtection="1">
      <alignment horizontal="right" vertical="center"/>
      <protection locked="0"/>
    </xf>
    <xf numFmtId="1" fontId="4" fillId="0" borderId="119" xfId="0" applyNumberFormat="1" applyFont="1" applyBorder="1" applyAlignment="1">
      <alignment horizontal="right" vertical="center" wrapText="1"/>
    </xf>
    <xf numFmtId="1" fontId="6" fillId="36" borderId="119" xfId="0" applyNumberFormat="1" applyFont="1" applyFill="1" applyBorder="1" applyAlignment="1">
      <alignment horizontal="right" vertical="center" wrapText="1"/>
    </xf>
    <xf numFmtId="1" fontId="111" fillId="0" borderId="119" xfId="0" applyNumberFormat="1" applyFont="1" applyBorder="1" applyAlignment="1">
      <alignment horizontal="right" vertical="center" wrapText="1"/>
    </xf>
    <xf numFmtId="1" fontId="6" fillId="36" borderId="119" xfId="0" applyNumberFormat="1" applyFont="1" applyFill="1" applyBorder="1" applyAlignment="1">
      <alignment horizontal="center" vertical="center" wrapText="1"/>
    </xf>
    <xf numFmtId="1" fontId="7" fillId="0" borderId="27" xfId="1" applyNumberFormat="1" applyFont="1" applyFill="1" applyBorder="1" applyAlignment="1" applyProtection="1">
      <alignment horizontal="right" vertical="center"/>
    </xf>
    <xf numFmtId="10" fontId="7" fillId="0" borderId="104" xfId="20961" applyNumberFormat="1" applyFont="1" applyFill="1" applyBorder="1" applyAlignment="1">
      <alignment horizontal="left" vertical="center" wrapText="1"/>
    </xf>
    <xf numFmtId="10" fontId="4" fillId="0" borderId="104" xfId="20961" applyNumberFormat="1" applyFont="1" applyFill="1" applyBorder="1" applyAlignment="1">
      <alignment horizontal="left" vertical="center" wrapText="1"/>
    </xf>
    <xf numFmtId="10" fontId="6" fillId="36" borderId="104" xfId="0" applyNumberFormat="1" applyFont="1" applyFill="1" applyBorder="1" applyAlignment="1">
      <alignment horizontal="left" vertical="center" wrapText="1"/>
    </xf>
    <xf numFmtId="10" fontId="111" fillId="0" borderId="104" xfId="20961" applyNumberFormat="1" applyFont="1" applyFill="1" applyBorder="1" applyAlignment="1">
      <alignment horizontal="left" vertical="center" wrapText="1"/>
    </xf>
    <xf numFmtId="10" fontId="6" fillId="36" borderId="104" xfId="20961" applyNumberFormat="1" applyFont="1" applyFill="1" applyBorder="1" applyAlignment="1">
      <alignment horizontal="left" vertical="center" wrapText="1"/>
    </xf>
    <xf numFmtId="10" fontId="6" fillId="36" borderId="104" xfId="0" applyNumberFormat="1" applyFont="1" applyFill="1" applyBorder="1" applyAlignment="1">
      <alignment horizontal="center" vertical="center" wrapText="1"/>
    </xf>
    <xf numFmtId="10" fontId="113" fillId="0" borderId="26" xfId="20961" applyNumberFormat="1" applyFont="1" applyFill="1" applyBorder="1" applyAlignment="1" applyProtection="1">
      <alignment horizontal="left" vertical="center"/>
    </xf>
    <xf numFmtId="43" fontId="7" fillId="0" borderId="0" xfId="7" applyFont="1"/>
    <xf numFmtId="0" fontId="109" fillId="0" borderId="0" xfId="0" applyFont="1" applyAlignment="1">
      <alignment wrapText="1"/>
    </xf>
    <xf numFmtId="0" fontId="10" fillId="0" borderId="30" xfId="0" applyFont="1" applyBorder="1" applyAlignment="1">
      <alignment horizontal="center" wrapText="1"/>
    </xf>
    <xf numFmtId="0" fontId="9" fillId="0" borderId="121" xfId="0" applyFont="1" applyBorder="1" applyAlignment="1">
      <alignment horizontal="right" vertical="center" wrapText="1"/>
    </xf>
    <xf numFmtId="0" fontId="7" fillId="0" borderId="104" xfId="0" applyFont="1" applyBorder="1" applyAlignment="1">
      <alignment vertical="center" wrapText="1"/>
    </xf>
    <xf numFmtId="0" fontId="4" fillId="0" borderId="104" xfId="0" applyFont="1" applyBorder="1" applyAlignment="1">
      <alignment vertical="center" wrapText="1"/>
    </xf>
    <xf numFmtId="0" fontId="4" fillId="0" borderId="104" xfId="0" applyFont="1" applyBorder="1" applyAlignment="1">
      <alignment horizontal="left" vertical="center" wrapText="1" indent="2"/>
    </xf>
    <xf numFmtId="3" fontId="23" fillId="36" borderId="105" xfId="0" applyNumberFormat="1" applyFont="1" applyFill="1" applyBorder="1" applyAlignment="1">
      <alignment vertical="center" wrapText="1"/>
    </xf>
    <xf numFmtId="3" fontId="23" fillId="36" borderId="24" xfId="0" applyNumberFormat="1" applyFont="1" applyFill="1" applyBorder="1" applyAlignment="1">
      <alignment vertical="center" wrapText="1"/>
    </xf>
    <xf numFmtId="3" fontId="23" fillId="0" borderId="105" xfId="0" applyNumberFormat="1" applyFont="1" applyBorder="1" applyAlignment="1">
      <alignment vertical="center" wrapText="1"/>
    </xf>
    <xf numFmtId="3" fontId="23" fillId="0" borderId="24" xfId="0" applyNumberFormat="1" applyFont="1" applyBorder="1" applyAlignment="1">
      <alignment vertical="center" wrapText="1"/>
    </xf>
    <xf numFmtId="3" fontId="23" fillId="36" borderId="28" xfId="0" applyNumberFormat="1" applyFont="1" applyFill="1" applyBorder="1" applyAlignment="1">
      <alignment vertical="center" wrapText="1"/>
    </xf>
    <xf numFmtId="3" fontId="23" fillId="36" borderId="41" xfId="0" applyNumberFormat="1" applyFont="1" applyFill="1" applyBorder="1" applyAlignment="1">
      <alignment vertical="center" wrapText="1"/>
    </xf>
    <xf numFmtId="0" fontId="6" fillId="0" borderId="26" xfId="0" applyFont="1" applyBorder="1" applyAlignment="1">
      <alignment vertical="center" wrapText="1"/>
    </xf>
    <xf numFmtId="0" fontId="9" fillId="0" borderId="119" xfId="0" applyFont="1" applyBorder="1" applyAlignment="1">
      <alignment wrapText="1"/>
    </xf>
    <xf numFmtId="0" fontId="10" fillId="0" borderId="21" xfId="0" applyFont="1" applyBorder="1" applyAlignment="1">
      <alignment horizontal="center"/>
    </xf>
    <xf numFmtId="0" fontId="10" fillId="0" borderId="119" xfId="0" applyFont="1" applyBorder="1" applyAlignment="1">
      <alignment horizontal="center" vertical="center" wrapText="1"/>
    </xf>
    <xf numFmtId="14" fontId="7" fillId="0" borderId="0" xfId="0" applyNumberFormat="1" applyFont="1"/>
    <xf numFmtId="0" fontId="2" fillId="0" borderId="20" xfId="0" applyFont="1" applyBorder="1" applyAlignment="1">
      <alignment horizontal="left" vertical="center" wrapText="1" indent="1"/>
    </xf>
    <xf numFmtId="0" fontId="2" fillId="0" borderId="21" xfId="0" applyFont="1" applyBorder="1" applyAlignment="1">
      <alignment horizontal="left" vertical="center" wrapText="1" indent="1"/>
    </xf>
    <xf numFmtId="0" fontId="9" fillId="0" borderId="121" xfId="0" applyFont="1" applyBorder="1" applyAlignment="1">
      <alignment horizontal="center" vertical="center" wrapText="1"/>
    </xf>
    <xf numFmtId="0" fontId="15" fillId="0" borderId="104" xfId="0" applyFont="1" applyBorder="1" applyAlignment="1">
      <alignment horizontal="center" vertical="center" wrapText="1"/>
    </xf>
    <xf numFmtId="0" fontId="16" fillId="0" borderId="104" xfId="0" applyFont="1" applyBorder="1" applyAlignment="1">
      <alignment horizontal="left" vertical="center" wrapText="1"/>
    </xf>
    <xf numFmtId="193" fontId="7" fillId="0" borderId="104" xfId="0" applyNumberFormat="1" applyFont="1" applyBorder="1" applyAlignment="1" applyProtection="1">
      <alignment vertical="center" wrapText="1"/>
      <protection locked="0"/>
    </xf>
    <xf numFmtId="193" fontId="4" fillId="0" borderId="104" xfId="0" applyNumberFormat="1" applyFont="1" applyBorder="1" applyAlignment="1" applyProtection="1">
      <alignment vertical="center" wrapText="1"/>
      <protection locked="0"/>
    </xf>
    <xf numFmtId="193" fontId="4" fillId="0" borderId="119" xfId="0" applyNumberFormat="1" applyFont="1" applyBorder="1" applyAlignment="1" applyProtection="1">
      <alignment vertical="center" wrapText="1"/>
      <protection locked="0"/>
    </xf>
    <xf numFmtId="193" fontId="7" fillId="0" borderId="104" xfId="0" applyNumberFormat="1" applyFont="1" applyBorder="1" applyAlignment="1" applyProtection="1">
      <alignment horizontal="right" vertical="center" wrapText="1"/>
      <protection locked="0"/>
    </xf>
    <xf numFmtId="0" fontId="9" fillId="2" borderId="121" xfId="0" applyFont="1" applyFill="1" applyBorder="1" applyAlignment="1">
      <alignment horizontal="right" vertical="center"/>
    </xf>
    <xf numFmtId="0" fontId="9" fillId="2" borderId="104" xfId="0" applyFont="1" applyFill="1" applyBorder="1" applyAlignment="1">
      <alignment vertical="center"/>
    </xf>
    <xf numFmtId="193" fontId="9" fillId="2" borderId="104" xfId="0" applyNumberFormat="1" applyFont="1" applyFill="1" applyBorder="1" applyAlignment="1" applyProtection="1">
      <alignment vertical="center"/>
      <protection locked="0"/>
    </xf>
    <xf numFmtId="193" fontId="17" fillId="2" borderId="104" xfId="0" applyNumberFormat="1" applyFont="1" applyFill="1" applyBorder="1" applyAlignment="1" applyProtection="1">
      <alignment vertical="center"/>
      <protection locked="0"/>
    </xf>
    <xf numFmtId="193" fontId="17" fillId="2" borderId="119" xfId="0" applyNumberFormat="1" applyFont="1" applyFill="1" applyBorder="1" applyAlignment="1" applyProtection="1">
      <alignment vertical="center"/>
      <protection locked="0"/>
    </xf>
    <xf numFmtId="193" fontId="9" fillId="2" borderId="119" xfId="0" applyNumberFormat="1" applyFont="1" applyFill="1" applyBorder="1" applyAlignment="1" applyProtection="1">
      <alignment vertical="center"/>
      <protection locked="0"/>
    </xf>
    <xf numFmtId="0" fontId="15" fillId="0" borderId="121" xfId="0" applyFont="1" applyBorder="1" applyAlignment="1">
      <alignment horizontal="center" vertical="center" wrapText="1"/>
    </xf>
    <xf numFmtId="14" fontId="4" fillId="0" borderId="0" xfId="0" applyNumberFormat="1" applyFont="1"/>
    <xf numFmtId="10" fontId="4" fillId="0" borderId="104" xfId="20961" applyNumberFormat="1" applyFont="1" applyFill="1" applyBorder="1" applyAlignment="1" applyProtection="1">
      <alignment horizontal="right" vertical="center" wrapText="1"/>
      <protection locked="0"/>
    </xf>
    <xf numFmtId="10" fontId="4" fillId="0" borderId="104" xfId="20961" applyNumberFormat="1" applyFont="1" applyBorder="1" applyAlignment="1" applyProtection="1">
      <alignment vertical="center" wrapText="1"/>
      <protection locked="0"/>
    </xf>
    <xf numFmtId="10" fontId="4" fillId="0" borderId="119" xfId="20961" applyNumberFormat="1" applyFont="1" applyBorder="1" applyAlignment="1" applyProtection="1">
      <alignment vertical="center" wrapText="1"/>
      <protection locked="0"/>
    </xf>
    <xf numFmtId="0" fontId="4" fillId="3" borderId="58" xfId="0" applyFont="1" applyFill="1" applyBorder="1"/>
    <xf numFmtId="0" fontId="4" fillId="3" borderId="124" xfId="0" applyFont="1" applyFill="1" applyBorder="1" applyAlignment="1">
      <alignment wrapText="1"/>
    </xf>
    <xf numFmtId="0" fontId="4" fillId="3" borderId="125" xfId="0" applyFont="1" applyFill="1" applyBorder="1"/>
    <xf numFmtId="0" fontId="6" fillId="3" borderId="11" xfId="0" applyFont="1" applyFill="1" applyBorder="1" applyAlignment="1">
      <alignment horizontal="center" wrapText="1"/>
    </xf>
    <xf numFmtId="0" fontId="4" fillId="0" borderId="104" xfId="0" applyFont="1" applyBorder="1" applyAlignment="1">
      <alignment horizontal="center"/>
    </xf>
    <xf numFmtId="0" fontId="4" fillId="3" borderId="68" xfId="0" applyFont="1" applyFill="1" applyBorder="1"/>
    <xf numFmtId="0" fontId="6" fillId="3" borderId="0" xfId="0" applyFont="1" applyFill="1" applyAlignment="1">
      <alignment horizontal="center" wrapText="1"/>
    </xf>
    <xf numFmtId="0" fontId="4" fillId="3" borderId="0" xfId="0" applyFont="1" applyFill="1" applyAlignment="1">
      <alignment horizontal="center"/>
    </xf>
    <xf numFmtId="0" fontId="4" fillId="3" borderId="97" xfId="0" applyFont="1" applyFill="1" applyBorder="1" applyAlignment="1">
      <alignment horizontal="center" vertical="center" wrapText="1"/>
    </xf>
    <xf numFmtId="0" fontId="4" fillId="0" borderId="121" xfId="0" applyFont="1" applyBorder="1"/>
    <xf numFmtId="0" fontId="4" fillId="0" borderId="104" xfId="0" applyFont="1" applyBorder="1" applyAlignment="1">
      <alignment wrapText="1"/>
    </xf>
    <xf numFmtId="164" fontId="4" fillId="0" borderId="104" xfId="7" applyNumberFormat="1" applyFont="1" applyBorder="1"/>
    <xf numFmtId="164" fontId="4" fillId="0" borderId="119" xfId="7" applyNumberFormat="1" applyFont="1" applyBorder="1"/>
    <xf numFmtId="0" fontId="14" fillId="0" borderId="104" xfId="0" applyFont="1" applyBorder="1" applyAlignment="1">
      <alignment horizontal="left" wrapText="1" indent="2"/>
    </xf>
    <xf numFmtId="169" fontId="28" fillId="37" borderId="104" xfId="20" applyBorder="1"/>
    <xf numFmtId="164" fontId="4" fillId="0" borderId="104" xfId="7" applyNumberFormat="1" applyFont="1" applyBorder="1" applyAlignment="1">
      <alignment vertical="center"/>
    </xf>
    <xf numFmtId="0" fontId="6" fillId="0" borderId="121" xfId="0" applyFont="1" applyBorder="1"/>
    <xf numFmtId="0" fontId="6" fillId="0" borderId="104" xfId="0" applyFont="1" applyBorder="1" applyAlignment="1">
      <alignment wrapText="1"/>
    </xf>
    <xf numFmtId="164" fontId="6" fillId="0" borderId="119" xfId="7" applyNumberFormat="1" applyFont="1" applyBorder="1"/>
    <xf numFmtId="0" fontId="3" fillId="3" borderId="68" xfId="0" applyFont="1" applyFill="1" applyBorder="1" applyAlignment="1">
      <alignment horizontal="left"/>
    </xf>
    <xf numFmtId="164" fontId="4" fillId="3" borderId="0" xfId="7" applyNumberFormat="1" applyFont="1" applyFill="1" applyBorder="1"/>
    <xf numFmtId="164" fontId="4" fillId="3" borderId="0" xfId="7" applyNumberFormat="1" applyFont="1" applyFill="1" applyBorder="1" applyAlignment="1">
      <alignment vertical="center"/>
    </xf>
    <xf numFmtId="164" fontId="4" fillId="3" borderId="97" xfId="7" applyNumberFormat="1" applyFont="1" applyFill="1" applyBorder="1"/>
    <xf numFmtId="164" fontId="4" fillId="0" borderId="104" xfId="7" applyNumberFormat="1" applyFont="1" applyFill="1" applyBorder="1"/>
    <xf numFmtId="164" fontId="4" fillId="0" borderId="104" xfId="7" applyNumberFormat="1" applyFont="1" applyFill="1" applyBorder="1" applyAlignment="1">
      <alignment vertical="center"/>
    </xf>
    <xf numFmtId="0" fontId="14" fillId="0" borderId="104" xfId="0" applyFont="1" applyBorder="1" applyAlignment="1">
      <alignment horizontal="left" wrapText="1" indent="4"/>
    </xf>
    <xf numFmtId="0" fontId="4" fillId="3" borderId="0" xfId="0" applyFont="1" applyFill="1" applyAlignment="1">
      <alignment wrapText="1"/>
    </xf>
    <xf numFmtId="0" fontId="4" fillId="3" borderId="0" xfId="0" applyFont="1" applyFill="1"/>
    <xf numFmtId="0" fontId="4" fillId="3" borderId="97" xfId="0" applyFont="1" applyFill="1" applyBorder="1"/>
    <xf numFmtId="0" fontId="6" fillId="0" borderId="25" xfId="0" applyFont="1" applyBorder="1"/>
    <xf numFmtId="0" fontId="6" fillId="0" borderId="26" xfId="0" applyFont="1" applyBorder="1" applyAlignment="1">
      <alignment wrapText="1"/>
    </xf>
    <xf numFmtId="169" fontId="28" fillId="37" borderId="122" xfId="20" applyBorder="1"/>
    <xf numFmtId="10" fontId="6" fillId="0" borderId="27" xfId="20961" applyNumberFormat="1" applyFont="1" applyBorder="1"/>
    <xf numFmtId="0" fontId="9" fillId="2" borderId="112" xfId="0" applyFont="1" applyFill="1" applyBorder="1" applyAlignment="1">
      <alignment horizontal="right" vertical="center"/>
    </xf>
    <xf numFmtId="0" fontId="9" fillId="2" borderId="99" xfId="0" applyFont="1" applyFill="1" applyBorder="1" applyAlignment="1">
      <alignment vertical="center"/>
    </xf>
    <xf numFmtId="193" fontId="9" fillId="2" borderId="99" xfId="0" applyNumberFormat="1" applyFont="1" applyFill="1" applyBorder="1" applyAlignment="1" applyProtection="1">
      <alignment vertical="center"/>
      <protection locked="0"/>
    </xf>
    <xf numFmtId="193" fontId="17" fillId="2" borderId="99" xfId="0" applyNumberFormat="1" applyFont="1" applyFill="1" applyBorder="1" applyAlignment="1" applyProtection="1">
      <alignment vertical="center"/>
      <protection locked="0"/>
    </xf>
    <xf numFmtId="193" fontId="17" fillId="2" borderId="113" xfId="0" applyNumberFormat="1" applyFont="1" applyFill="1" applyBorder="1" applyAlignment="1" applyProtection="1">
      <alignment vertical="center"/>
      <protection locked="0"/>
    </xf>
    <xf numFmtId="0" fontId="9" fillId="0" borderId="104" xfId="0" applyFont="1" applyBorder="1" applyAlignment="1">
      <alignment horizontal="left" vertical="center" wrapText="1"/>
    </xf>
    <xf numFmtId="0" fontId="6" fillId="3" borderId="0" xfId="0" applyFont="1" applyFill="1" applyAlignment="1">
      <alignment horizontal="center"/>
    </xf>
    <xf numFmtId="0" fontId="108" fillId="0" borderId="91" xfId="0" applyFont="1" applyBorder="1" applyAlignment="1">
      <alignment horizontal="left" vertical="center"/>
    </xf>
    <xf numFmtId="0" fontId="108" fillId="0" borderId="89" xfId="0" applyFont="1" applyBorder="1" applyAlignment="1">
      <alignment vertical="center" wrapText="1"/>
    </xf>
    <xf numFmtId="0" fontId="108" fillId="0" borderId="89" xfId="0" applyFont="1" applyBorder="1" applyAlignment="1">
      <alignment horizontal="left" vertical="center" wrapText="1"/>
    </xf>
    <xf numFmtId="0" fontId="118" fillId="0" borderId="0" xfId="11" applyFont="1"/>
    <xf numFmtId="0" fontId="119" fillId="0" borderId="0" xfId="0" applyFont="1"/>
    <xf numFmtId="0" fontId="120" fillId="0" borderId="0" xfId="11" applyFont="1"/>
    <xf numFmtId="14" fontId="119" fillId="0" borderId="0" xfId="0" applyNumberFormat="1" applyFont="1"/>
    <xf numFmtId="0" fontId="122" fillId="0" borderId="104" xfId="0" applyFont="1" applyBorder="1" applyAlignment="1">
      <alignment horizontal="center" vertical="center" wrapText="1"/>
    </xf>
    <xf numFmtId="49" fontId="123" fillId="3" borderId="104" xfId="5" applyNumberFormat="1" applyFont="1" applyFill="1" applyBorder="1" applyAlignment="1" applyProtection="1">
      <alignment horizontal="right" vertical="center"/>
      <protection locked="0"/>
    </xf>
    <xf numFmtId="0" fontId="123" fillId="3" borderId="104" xfId="13" applyFont="1" applyFill="1" applyBorder="1" applyAlignment="1" applyProtection="1">
      <alignment horizontal="left" vertical="center" wrapText="1"/>
      <protection locked="0"/>
    </xf>
    <xf numFmtId="0" fontId="122" fillId="0" borderId="104" xfId="0" applyFont="1" applyBorder="1"/>
    <xf numFmtId="0" fontId="123" fillId="0" borderId="104" xfId="13" applyFont="1" applyBorder="1" applyAlignment="1" applyProtection="1">
      <alignment horizontal="left" vertical="center" wrapText="1"/>
      <protection locked="0"/>
    </xf>
    <xf numFmtId="49" fontId="123" fillId="0" borderId="104" xfId="5" applyNumberFormat="1" applyFont="1" applyBorder="1" applyAlignment="1" applyProtection="1">
      <alignment horizontal="right" vertical="center"/>
      <protection locked="0"/>
    </xf>
    <xf numFmtId="49" fontId="124" fillId="0" borderId="104" xfId="5" applyNumberFormat="1" applyFont="1" applyBorder="1" applyAlignment="1" applyProtection="1">
      <alignment horizontal="right" vertical="center"/>
      <protection locked="0"/>
    </xf>
    <xf numFmtId="0" fontId="119" fillId="0" borderId="0" xfId="0" applyFont="1" applyAlignment="1">
      <alignment wrapText="1"/>
    </xf>
    <xf numFmtId="0" fontId="119" fillId="0" borderId="104" xfId="0" applyFont="1" applyBorder="1" applyAlignment="1">
      <alignment horizontal="center" vertical="center"/>
    </xf>
    <xf numFmtId="0" fontId="119" fillId="0" borderId="104" xfId="0" applyFont="1" applyBorder="1" applyAlignment="1">
      <alignment horizontal="center" vertical="center" wrapText="1"/>
    </xf>
    <xf numFmtId="49" fontId="123" fillId="3" borderId="104" xfId="5" applyNumberFormat="1" applyFont="1" applyFill="1" applyBorder="1" applyAlignment="1" applyProtection="1">
      <alignment horizontal="right" vertical="center" wrapText="1"/>
      <protection locked="0"/>
    </xf>
    <xf numFmtId="0" fontId="119" fillId="0" borderId="104" xfId="0" applyFont="1" applyBorder="1"/>
    <xf numFmtId="166" fontId="118" fillId="36" borderId="104" xfId="21413" applyFont="1" applyFill="1" applyBorder="1"/>
    <xf numFmtId="49" fontId="123" fillId="0" borderId="104" xfId="5" applyNumberFormat="1" applyFont="1" applyBorder="1" applyAlignment="1" applyProtection="1">
      <alignment horizontal="right" vertical="center" wrapText="1"/>
      <protection locked="0"/>
    </xf>
    <xf numFmtId="49" fontId="124" fillId="0" borderId="104" xfId="5" applyNumberFormat="1" applyFont="1" applyBorder="1" applyAlignment="1" applyProtection="1">
      <alignment horizontal="right" vertical="center" wrapText="1"/>
      <protection locked="0"/>
    </xf>
    <xf numFmtId="0" fontId="122" fillId="0" borderId="0" xfId="0" applyFont="1"/>
    <xf numFmtId="0" fontId="119" fillId="0" borderId="104" xfId="0" applyFont="1" applyBorder="1" applyAlignment="1">
      <alignment wrapText="1"/>
    </xf>
    <xf numFmtId="0" fontId="119" fillId="0" borderId="104" xfId="0" applyFont="1" applyBorder="1" applyAlignment="1">
      <alignment horizontal="left" indent="8"/>
    </xf>
    <xf numFmtId="0" fontId="118" fillId="0" borderId="104" xfId="0" applyFont="1" applyBorder="1" applyAlignment="1">
      <alignment horizontal="left" vertical="center" wrapText="1"/>
    </xf>
    <xf numFmtId="0" fontId="119" fillId="0" borderId="0" xfId="0" applyFont="1" applyAlignment="1">
      <alignment horizontal="left"/>
    </xf>
    <xf numFmtId="0" fontId="121" fillId="0" borderId="104" xfId="0" applyFont="1" applyBorder="1" applyAlignment="1">
      <alignment horizontal="left" indent="1"/>
    </xf>
    <xf numFmtId="0" fontId="121" fillId="0" borderId="104" xfId="0" applyFont="1" applyBorder="1" applyAlignment="1">
      <alignment horizontal="left" wrapText="1" indent="1"/>
    </xf>
    <xf numFmtId="0" fontId="118" fillId="0" borderId="104" xfId="0" applyFont="1" applyBorder="1" applyAlignment="1">
      <alignment horizontal="left" indent="1"/>
    </xf>
    <xf numFmtId="0" fontId="118" fillId="0" borderId="104" xfId="0" applyFont="1" applyBorder="1" applyAlignment="1">
      <alignment horizontal="left" wrapText="1" indent="2"/>
    </xf>
    <xf numFmtId="0" fontId="121" fillId="0" borderId="104" xfId="0" applyFont="1" applyBorder="1" applyAlignment="1">
      <alignment horizontal="left" vertical="center" indent="1"/>
    </xf>
    <xf numFmtId="0" fontId="119" fillId="82" borderId="104" xfId="0" applyFont="1" applyFill="1" applyBorder="1"/>
    <xf numFmtId="0" fontId="119" fillId="0" borderId="104" xfId="0" applyFont="1" applyBorder="1" applyAlignment="1">
      <alignment horizontal="left" wrapText="1"/>
    </xf>
    <xf numFmtId="0" fontId="119" fillId="0" borderId="104" xfId="0" applyFont="1" applyBorder="1" applyAlignment="1">
      <alignment horizontal="left" wrapText="1" indent="2"/>
    </xf>
    <xf numFmtId="0" fontId="122" fillId="0" borderId="7" xfId="0" applyFont="1" applyBorder="1"/>
    <xf numFmtId="0" fontId="122" fillId="82" borderId="104" xfId="0" applyFont="1" applyFill="1" applyBorder="1"/>
    <xf numFmtId="0" fontId="119" fillId="0" borderId="0" xfId="0" applyFont="1" applyAlignment="1">
      <alignment horizontal="center" vertical="center"/>
    </xf>
    <xf numFmtId="0" fontId="119" fillId="0" borderId="0" xfId="0" applyFont="1" applyAlignment="1">
      <alignment horizontal="center" vertical="center" wrapText="1"/>
    </xf>
    <xf numFmtId="0" fontId="119" fillId="0" borderId="7" xfId="0" applyFont="1" applyBorder="1" applyAlignment="1">
      <alignment wrapText="1"/>
    </xf>
    <xf numFmtId="0" fontId="119" fillId="0" borderId="104" xfId="0" applyFont="1" applyBorder="1" applyAlignment="1">
      <alignment horizontal="center"/>
    </xf>
    <xf numFmtId="0" fontId="119" fillId="0" borderId="104" xfId="0" applyFont="1" applyBorder="1" applyAlignment="1">
      <alignment horizontal="left" indent="1"/>
    </xf>
    <xf numFmtId="0" fontId="119" fillId="0" borderId="7" xfId="0" applyFont="1" applyBorder="1"/>
    <xf numFmtId="0" fontId="119" fillId="0" borderId="104" xfId="0" applyFont="1" applyBorder="1" applyAlignment="1">
      <alignment horizontal="left" indent="2"/>
    </xf>
    <xf numFmtId="49" fontId="119" fillId="0" borderId="104" xfId="0" applyNumberFormat="1" applyFont="1" applyBorder="1" applyAlignment="1">
      <alignment horizontal="left" indent="3"/>
    </xf>
    <xf numFmtId="49" fontId="119" fillId="0" borderId="104" xfId="0" applyNumberFormat="1" applyFont="1" applyBorder="1" applyAlignment="1">
      <alignment horizontal="left" indent="1"/>
    </xf>
    <xf numFmtId="49" fontId="119" fillId="0" borderId="104" xfId="0" applyNumberFormat="1" applyFont="1" applyBorder="1" applyAlignment="1">
      <alignment horizontal="left" wrapText="1" indent="2"/>
    </xf>
    <xf numFmtId="49" fontId="119" fillId="0" borderId="104" xfId="0" applyNumberFormat="1" applyFont="1" applyBorder="1" applyAlignment="1">
      <alignment horizontal="left" vertical="top" wrapText="1" indent="2"/>
    </xf>
    <xf numFmtId="49" fontId="119" fillId="0" borderId="104" xfId="0" applyNumberFormat="1" applyFont="1" applyBorder="1" applyAlignment="1">
      <alignment horizontal="left" wrapText="1" indent="3"/>
    </xf>
    <xf numFmtId="0" fontId="119" fillId="0" borderId="104" xfId="0" applyFont="1" applyBorder="1" applyAlignment="1">
      <alignment horizontal="left" wrapText="1" indent="1"/>
    </xf>
    <xf numFmtId="0" fontId="121" fillId="0" borderId="135" xfId="0" applyFont="1" applyBorder="1" applyAlignment="1">
      <alignment horizontal="left" vertical="center" wrapText="1"/>
    </xf>
    <xf numFmtId="0" fontId="119" fillId="0" borderId="99" xfId="0" applyFont="1" applyBorder="1" applyAlignment="1">
      <alignment horizontal="center" vertical="center" wrapText="1"/>
    </xf>
    <xf numFmtId="0" fontId="119" fillId="0" borderId="7" xfId="0" applyFont="1" applyBorder="1" applyAlignment="1">
      <alignment horizontal="center" vertical="center" wrapText="1"/>
    </xf>
    <xf numFmtId="0" fontId="121" fillId="0" borderId="104" xfId="0" applyFont="1" applyBorder="1" applyAlignment="1">
      <alignment horizontal="left" vertical="center" wrapText="1"/>
    </xf>
    <xf numFmtId="0" fontId="127" fillId="0" borderId="0" xfId="0" applyFont="1"/>
    <xf numFmtId="0" fontId="127" fillId="0" borderId="0" xfId="0" applyFont="1" applyAlignment="1">
      <alignment horizontal="center" vertical="center"/>
    </xf>
    <xf numFmtId="49" fontId="108" fillId="0" borderId="104" xfId="0" applyNumberFormat="1" applyFont="1" applyBorder="1" applyAlignment="1">
      <alignment horizontal="right" vertical="center"/>
    </xf>
    <xf numFmtId="0" fontId="108" fillId="3" borderId="104" xfId="5" applyFont="1" applyFill="1" applyBorder="1" applyAlignment="1" applyProtection="1">
      <alignment horizontal="right" vertical="center"/>
      <protection locked="0"/>
    </xf>
    <xf numFmtId="0" fontId="108" fillId="0" borderId="104" xfId="0" applyFont="1" applyBorder="1" applyAlignment="1">
      <alignment vertical="center" wrapText="1"/>
    </xf>
    <xf numFmtId="0" fontId="108" fillId="81" borderId="104" xfId="0" applyFont="1" applyFill="1" applyBorder="1" applyAlignment="1">
      <alignment horizontal="left" vertical="center" wrapText="1"/>
    </xf>
    <xf numFmtId="0" fontId="128" fillId="0" borderId="104" xfId="0" applyFont="1" applyBorder="1" applyAlignment="1">
      <alignment horizontal="left" vertical="center" wrapText="1"/>
    </xf>
    <xf numFmtId="0" fontId="108" fillId="0" borderId="104" xfId="0" applyFont="1" applyBorder="1" applyAlignment="1">
      <alignment vertical="center"/>
    </xf>
    <xf numFmtId="0" fontId="128" fillId="0" borderId="104" xfId="0" applyFont="1" applyBorder="1" applyAlignment="1">
      <alignment vertical="center" wrapText="1"/>
    </xf>
    <xf numFmtId="2" fontId="108" fillId="3" borderId="104" xfId="5" applyNumberFormat="1" applyFont="1" applyFill="1" applyBorder="1" applyAlignment="1" applyProtection="1">
      <alignment horizontal="right" vertical="center"/>
      <protection locked="0"/>
    </xf>
    <xf numFmtId="0" fontId="108" fillId="0" borderId="104" xfId="0" applyFont="1" applyBorder="1" applyAlignment="1">
      <alignment horizontal="left" vertical="center" wrapText="1"/>
    </xf>
    <xf numFmtId="0" fontId="108" fillId="0" borderId="104" xfId="0" applyFont="1" applyBorder="1" applyAlignment="1">
      <alignment horizontal="right" vertical="center"/>
    </xf>
    <xf numFmtId="0" fontId="129" fillId="0" borderId="0" xfId="0" applyFont="1"/>
    <xf numFmtId="0" fontId="108" fillId="0" borderId="104" xfId="12672" applyFont="1" applyBorder="1" applyAlignment="1">
      <alignment horizontal="left" vertical="center" wrapText="1"/>
    </xf>
    <xf numFmtId="0" fontId="108" fillId="0" borderId="99" xfId="0" applyFont="1" applyBorder="1" applyAlignment="1">
      <alignment horizontal="left" vertical="top" wrapText="1"/>
    </xf>
    <xf numFmtId="0" fontId="130" fillId="0" borderId="104" xfId="0" applyFont="1" applyBorder="1"/>
    <xf numFmtId="0" fontId="128" fillId="0" borderId="104" xfId="0" applyFont="1" applyBorder="1" applyAlignment="1">
      <alignment horizontal="left" vertical="top" wrapText="1"/>
    </xf>
    <xf numFmtId="0" fontId="128" fillId="0" borderId="104" xfId="0" applyFont="1" applyBorder="1"/>
    <xf numFmtId="0" fontId="128" fillId="0" borderId="104" xfId="0" applyFont="1" applyBorder="1" applyAlignment="1">
      <alignment horizontal="left" wrapText="1" indent="2"/>
    </xf>
    <xf numFmtId="0" fontId="108" fillId="0" borderId="104" xfId="12672" applyFont="1" applyBorder="1" applyAlignment="1">
      <alignment horizontal="left" vertical="center" wrapText="1" indent="2"/>
    </xf>
    <xf numFmtId="0" fontId="128" fillId="0" borderId="104" xfId="0" applyFont="1" applyBorder="1" applyAlignment="1">
      <alignment horizontal="left" vertical="top" wrapText="1" indent="2"/>
    </xf>
    <xf numFmtId="0" fontId="130" fillId="0" borderId="7" xfId="0" applyFont="1" applyBorder="1"/>
    <xf numFmtId="0" fontId="128" fillId="0" borderId="104" xfId="0" applyFont="1" applyBorder="1" applyAlignment="1">
      <alignment horizontal="left" indent="1"/>
    </xf>
    <xf numFmtId="0" fontId="128" fillId="0" borderId="104" xfId="0" applyFont="1" applyBorder="1" applyAlignment="1">
      <alignment horizontal="left" indent="2"/>
    </xf>
    <xf numFmtId="49" fontId="128" fillId="0" borderId="104" xfId="0" applyNumberFormat="1" applyFont="1" applyBorder="1" applyAlignment="1">
      <alignment horizontal="left" indent="3"/>
    </xf>
    <xf numFmtId="49" fontId="128" fillId="0" borderId="104" xfId="0" applyNumberFormat="1" applyFont="1" applyBorder="1" applyAlignment="1">
      <alignment horizontal="left" vertical="center" indent="1"/>
    </xf>
    <xf numFmtId="49" fontId="128" fillId="0" borderId="104" xfId="0" applyNumberFormat="1" applyFont="1" applyBorder="1" applyAlignment="1">
      <alignment horizontal="left" vertical="top" wrapText="1" indent="2"/>
    </xf>
    <xf numFmtId="49" fontId="128" fillId="0" borderId="104" xfId="0" applyNumberFormat="1" applyFont="1" applyBorder="1" applyAlignment="1">
      <alignment horizontal="left" vertical="top" wrapText="1"/>
    </xf>
    <xf numFmtId="49" fontId="128" fillId="0" borderId="104" xfId="0" applyNumberFormat="1" applyFont="1" applyBorder="1" applyAlignment="1">
      <alignment horizontal="left" wrapText="1" indent="3"/>
    </xf>
    <xf numFmtId="49" fontId="128" fillId="0" borderId="104" xfId="0" applyNumberFormat="1" applyFont="1" applyBorder="1" applyAlignment="1">
      <alignment horizontal="left" wrapText="1" indent="2"/>
    </xf>
    <xf numFmtId="49" fontId="128" fillId="0" borderId="104" xfId="0" applyNumberFormat="1" applyFont="1" applyBorder="1" applyAlignment="1">
      <alignment vertical="top" wrapText="1"/>
    </xf>
    <xf numFmtId="0" fontId="11" fillId="0" borderId="104" xfId="17" applyFill="1" applyBorder="1" applyAlignment="1" applyProtection="1">
      <alignment wrapText="1"/>
    </xf>
    <xf numFmtId="49" fontId="128" fillId="0" borderId="104" xfId="0" applyNumberFormat="1" applyFont="1" applyBorder="1" applyAlignment="1">
      <alignment horizontal="left" vertical="center" wrapText="1" indent="3"/>
    </xf>
    <xf numFmtId="49" fontId="119" fillId="0" borderId="104" xfId="0" applyNumberFormat="1" applyFont="1" applyBorder="1" applyAlignment="1">
      <alignment horizontal="left" wrapText="1" indent="1"/>
    </xf>
    <xf numFmtId="0" fontId="128" fillId="0" borderId="104" xfId="0" applyFont="1" applyBorder="1" applyAlignment="1">
      <alignment horizontal="left" vertical="center" wrapText="1" indent="2"/>
    </xf>
    <xf numFmtId="0" fontId="119" fillId="0" borderId="0" xfId="0" applyFont="1" applyAlignment="1">
      <alignment horizontal="left" indent="1"/>
    </xf>
    <xf numFmtId="0" fontId="119" fillId="0" borderId="0" xfId="0" applyFont="1" applyAlignment="1">
      <alignment horizontal="left" indent="2"/>
    </xf>
    <xf numFmtId="49" fontId="119" fillId="0" borderId="0" xfId="0" applyNumberFormat="1" applyFont="1" applyAlignment="1">
      <alignment horizontal="left" indent="3"/>
    </xf>
    <xf numFmtId="49" fontId="119" fillId="0" borderId="0" xfId="0" applyNumberFormat="1" applyFont="1" applyAlignment="1">
      <alignment horizontal="left" indent="1"/>
    </xf>
    <xf numFmtId="49" fontId="119" fillId="0" borderId="0" xfId="0" applyNumberFormat="1" applyFont="1" applyAlignment="1">
      <alignment horizontal="left" wrapText="1" indent="2"/>
    </xf>
    <xf numFmtId="49" fontId="119" fillId="0" borderId="0" xfId="0" applyNumberFormat="1" applyFont="1" applyAlignment="1">
      <alignment horizontal="left" wrapText="1" indent="3"/>
    </xf>
    <xf numFmtId="0" fontId="119" fillId="0" borderId="0" xfId="0" applyFont="1" applyAlignment="1">
      <alignment horizontal="left" wrapText="1" indent="1"/>
    </xf>
    <xf numFmtId="49" fontId="107" fillId="0" borderId="104" xfId="0" applyNumberFormat="1" applyFont="1" applyBorder="1" applyAlignment="1">
      <alignment horizontal="right" vertical="center"/>
    </xf>
    <xf numFmtId="0" fontId="108" fillId="0" borderId="103" xfId="0" applyFont="1" applyBorder="1" applyAlignment="1">
      <alignment horizontal="left" vertical="center" wrapText="1"/>
    </xf>
    <xf numFmtId="0" fontId="119" fillId="0" borderId="0" xfId="0" applyFont="1" applyAlignment="1">
      <alignment horizontal="left" vertical="top" wrapText="1"/>
    </xf>
    <xf numFmtId="0" fontId="125" fillId="0" borderId="104" xfId="13" applyFont="1" applyBorder="1" applyAlignment="1" applyProtection="1">
      <alignment horizontal="left" vertical="center" wrapText="1"/>
      <protection locked="0"/>
    </xf>
    <xf numFmtId="49" fontId="119" fillId="0" borderId="104" xfId="0" applyNumberFormat="1" applyFont="1" applyBorder="1" applyAlignment="1">
      <alignment horizontal="center" vertical="center" wrapText="1"/>
    </xf>
    <xf numFmtId="9" fontId="9" fillId="2" borderId="104" xfId="20961" applyFont="1" applyFill="1" applyBorder="1" applyAlignment="1" applyProtection="1">
      <alignment vertical="center"/>
      <protection locked="0"/>
    </xf>
    <xf numFmtId="9" fontId="17" fillId="2" borderId="104" xfId="20961" applyFont="1" applyFill="1" applyBorder="1" applyAlignment="1" applyProtection="1">
      <alignment vertical="center"/>
      <protection locked="0"/>
    </xf>
    <xf numFmtId="9" fontId="17" fillId="2" borderId="119" xfId="20961" applyFont="1" applyFill="1" applyBorder="1" applyAlignment="1" applyProtection="1">
      <alignment vertical="center"/>
      <protection locked="0"/>
    </xf>
    <xf numFmtId="9" fontId="9" fillId="2" borderId="119" xfId="20961" applyFont="1" applyFill="1" applyBorder="1" applyAlignment="1" applyProtection="1">
      <alignment vertical="center"/>
      <protection locked="0"/>
    </xf>
    <xf numFmtId="9" fontId="9" fillId="2" borderId="26" xfId="20961" applyFont="1" applyFill="1" applyBorder="1" applyAlignment="1" applyProtection="1">
      <alignment vertical="center"/>
      <protection locked="0"/>
    </xf>
    <xf numFmtId="9" fontId="17" fillId="2" borderId="26" xfId="20961" applyFont="1" applyFill="1" applyBorder="1" applyAlignment="1" applyProtection="1">
      <alignment vertical="center"/>
      <protection locked="0"/>
    </xf>
    <xf numFmtId="193" fontId="20" fillId="0" borderId="104" xfId="0" applyNumberFormat="1" applyFont="1" applyBorder="1" applyAlignment="1" applyProtection="1">
      <alignment horizontal="right"/>
      <protection locked="0"/>
    </xf>
    <xf numFmtId="193" fontId="9" fillId="36" borderId="104" xfId="7" applyNumberFormat="1" applyFont="1" applyFill="1" applyBorder="1" applyAlignment="1" applyProtection="1">
      <alignment horizontal="right"/>
    </xf>
    <xf numFmtId="193" fontId="20" fillId="36" borderId="104" xfId="0" applyNumberFormat="1" applyFont="1" applyFill="1" applyBorder="1" applyAlignment="1">
      <alignment horizontal="right"/>
    </xf>
    <xf numFmtId="193" fontId="9" fillId="0" borderId="104" xfId="7" applyNumberFormat="1" applyFont="1" applyFill="1" applyBorder="1" applyAlignment="1" applyProtection="1">
      <alignment horizontal="right"/>
    </xf>
    <xf numFmtId="193" fontId="21" fillId="0" borderId="104" xfId="0" applyNumberFormat="1" applyFont="1" applyBorder="1" applyAlignment="1">
      <alignment horizontal="center"/>
    </xf>
    <xf numFmtId="193" fontId="20" fillId="0" borderId="104" xfId="0" applyNumberFormat="1" applyFont="1" applyBorder="1" applyAlignment="1" applyProtection="1">
      <alignment horizontal="left" indent="1"/>
      <protection locked="0"/>
    </xf>
    <xf numFmtId="193" fontId="9" fillId="36" borderId="104" xfId="7" applyNumberFormat="1" applyFont="1" applyFill="1" applyBorder="1" applyAlignment="1" applyProtection="1"/>
    <xf numFmtId="193" fontId="20" fillId="0" borderId="104" xfId="0" applyNumberFormat="1" applyFont="1" applyBorder="1" applyAlignment="1" applyProtection="1">
      <alignment horizontal="right" vertical="center"/>
      <protection locked="0"/>
    </xf>
    <xf numFmtId="0" fontId="9" fillId="0" borderId="121" xfId="0" applyFont="1" applyBorder="1" applyAlignment="1">
      <alignment vertical="center"/>
    </xf>
    <xf numFmtId="0" fontId="13" fillId="0" borderId="105" xfId="0" applyFont="1" applyBorder="1" applyAlignment="1">
      <alignment wrapText="1"/>
    </xf>
    <xf numFmtId="0" fontId="4" fillId="0" borderId="119" xfId="0" applyFont="1" applyBorder="1"/>
    <xf numFmtId="0" fontId="10" fillId="0" borderId="105" xfId="0" applyFont="1" applyBorder="1" applyAlignment="1">
      <alignment horizontal="center" vertical="center" wrapText="1"/>
    </xf>
    <xf numFmtId="0" fontId="9" fillId="0" borderId="105" xfId="0" applyFont="1" applyBorder="1" applyAlignment="1">
      <alignment wrapText="1"/>
    </xf>
    <xf numFmtId="0" fontId="9" fillId="0" borderId="119" xfId="0" applyFont="1" applyBorder="1"/>
    <xf numFmtId="10" fontId="4" fillId="0" borderId="24" xfId="20961" applyNumberFormat="1" applyFont="1" applyBorder="1" applyAlignment="1"/>
    <xf numFmtId="0" fontId="4" fillId="0" borderId="24" xfId="0" applyFont="1" applyBorder="1"/>
    <xf numFmtId="10" fontId="4" fillId="0" borderId="119" xfId="20961" applyNumberFormat="1" applyFont="1" applyBorder="1" applyAlignment="1"/>
    <xf numFmtId="0" fontId="9" fillId="0" borderId="112" xfId="0" applyFont="1" applyBorder="1" applyAlignment="1">
      <alignment vertical="center"/>
    </xf>
    <xf numFmtId="0" fontId="13" fillId="0" borderId="100" xfId="0" applyFont="1" applyBorder="1" applyAlignment="1">
      <alignment wrapText="1"/>
    </xf>
    <xf numFmtId="10" fontId="4" fillId="0" borderId="113" xfId="20961" applyNumberFormat="1" applyFont="1" applyBorder="1" applyAlignment="1"/>
    <xf numFmtId="0" fontId="4" fillId="0" borderId="27" xfId="0" applyFont="1" applyBorder="1"/>
    <xf numFmtId="0" fontId="25" fillId="0" borderId="121" xfId="0" applyFont="1" applyBorder="1" applyAlignment="1">
      <alignment horizontal="center"/>
    </xf>
    <xf numFmtId="0" fontId="25" fillId="0" borderId="139" xfId="0" applyFont="1" applyBorder="1" applyAlignment="1">
      <alignment wrapText="1"/>
    </xf>
    <xf numFmtId="193" fontId="25" fillId="0" borderId="140" xfId="0" applyNumberFormat="1" applyFont="1" applyBorder="1" applyAlignment="1">
      <alignment vertical="center"/>
    </xf>
    <xf numFmtId="167" fontId="25" fillId="0" borderId="141" xfId="0" applyNumberFormat="1" applyFont="1" applyBorder="1" applyAlignment="1">
      <alignment horizontal="center"/>
    </xf>
    <xf numFmtId="167" fontId="18" fillId="77" borderId="142" xfId="0" applyNumberFormat="1" applyFont="1" applyFill="1" applyBorder="1" applyAlignment="1">
      <alignment horizontal="center"/>
    </xf>
    <xf numFmtId="193" fontId="132" fillId="0" borderId="14" xfId="0" applyNumberFormat="1" applyFont="1" applyBorder="1" applyAlignment="1">
      <alignment vertical="center"/>
    </xf>
    <xf numFmtId="0" fontId="19" fillId="0" borderId="143" xfId="0" applyFont="1" applyBorder="1" applyAlignment="1">
      <alignment horizontal="left" wrapText="1" indent="5"/>
    </xf>
    <xf numFmtId="43" fontId="115" fillId="80" borderId="104" xfId="948" applyFont="1" applyFill="1" applyBorder="1" applyAlignment="1" applyProtection="1">
      <alignment horizontal="right" vertical="center"/>
    </xf>
    <xf numFmtId="43" fontId="119" fillId="0" borderId="104" xfId="7" applyFont="1" applyBorder="1"/>
    <xf numFmtId="43" fontId="122" fillId="0" borderId="104" xfId="7" applyFont="1" applyBorder="1"/>
    <xf numFmtId="43" fontId="119" fillId="0" borderId="104" xfId="7" applyFont="1" applyBorder="1" applyAlignment="1">
      <alignment horizontal="left" indent="1"/>
    </xf>
    <xf numFmtId="43" fontId="119" fillId="0" borderId="104" xfId="7" applyFont="1" applyBorder="1" applyAlignment="1">
      <alignment horizontal="center" vertical="center" wrapText="1"/>
    </xf>
    <xf numFmtId="43" fontId="119" fillId="0" borderId="104" xfId="7" applyFont="1" applyFill="1" applyBorder="1" applyAlignment="1">
      <alignment horizontal="center" vertical="center" wrapText="1"/>
    </xf>
    <xf numFmtId="43" fontId="119" fillId="0" borderId="0" xfId="7" applyFont="1" applyAlignment="1">
      <alignment wrapText="1"/>
    </xf>
    <xf numFmtId="43" fontId="119" fillId="0" borderId="7" xfId="7" applyFont="1" applyBorder="1" applyAlignment="1">
      <alignment horizontal="center" vertical="center" wrapText="1"/>
    </xf>
    <xf numFmtId="43" fontId="119" fillId="0" borderId="99" xfId="7" applyFont="1" applyFill="1" applyBorder="1" applyAlignment="1">
      <alignment horizontal="center" vertical="center" wrapText="1"/>
    </xf>
    <xf numFmtId="43" fontId="119" fillId="83" borderId="104" xfId="7" applyFont="1" applyFill="1" applyBorder="1"/>
    <xf numFmtId="43" fontId="122" fillId="0" borderId="7" xfId="7" applyFont="1" applyBorder="1"/>
    <xf numFmtId="43" fontId="119" fillId="0" borderId="104" xfId="7" applyFont="1" applyBorder="1" applyAlignment="1">
      <alignment horizontal="left" indent="2"/>
    </xf>
    <xf numFmtId="43" fontId="119" fillId="0" borderId="104" xfId="7" applyFont="1" applyFill="1" applyBorder="1" applyAlignment="1">
      <alignment horizontal="left" indent="3"/>
    </xf>
    <xf numFmtId="43" fontId="119" fillId="0" borderId="104" xfId="7" applyFont="1" applyFill="1" applyBorder="1" applyAlignment="1">
      <alignment horizontal="left" indent="1"/>
    </xf>
    <xf numFmtId="43" fontId="119" fillId="84" borderId="104" xfId="7" applyFont="1" applyFill="1" applyBorder="1"/>
    <xf numFmtId="43" fontId="119" fillId="0" borderId="104" xfId="7" applyFont="1" applyFill="1" applyBorder="1" applyAlignment="1">
      <alignment horizontal="left" vertical="top" wrapText="1" indent="2"/>
    </xf>
    <xf numFmtId="43" fontId="119" fillId="0" borderId="104" xfId="7" applyFont="1" applyFill="1" applyBorder="1"/>
    <xf numFmtId="43" fontId="119" fillId="0" borderId="104" xfId="7" applyFont="1" applyFill="1" applyBorder="1" applyAlignment="1">
      <alignment horizontal="left" wrapText="1" indent="3"/>
    </xf>
    <xf numFmtId="43" fontId="119" fillId="0" borderId="104" xfId="7" applyFont="1" applyFill="1" applyBorder="1" applyAlignment="1">
      <alignment horizontal="left" wrapText="1" indent="2"/>
    </xf>
    <xf numFmtId="43" fontId="119" fillId="0" borderId="104" xfId="7" applyFont="1" applyFill="1" applyBorder="1" applyAlignment="1">
      <alignment horizontal="left" wrapText="1" indent="1"/>
    </xf>
    <xf numFmtId="0" fontId="119" fillId="0" borderId="131" xfId="0" applyFont="1" applyBorder="1"/>
    <xf numFmtId="164" fontId="119" fillId="0" borderId="104" xfId="7" applyNumberFormat="1" applyFont="1" applyBorder="1"/>
    <xf numFmtId="164" fontId="122" fillId="0" borderId="104" xfId="7" applyNumberFormat="1" applyFont="1" applyBorder="1"/>
    <xf numFmtId="0" fontId="106" fillId="0" borderId="71" xfId="0" applyFont="1" applyBorder="1" applyAlignment="1">
      <alignment horizontal="left" vertical="center" wrapText="1"/>
    </xf>
    <xf numFmtId="0" fontId="106" fillId="0" borderId="70" xfId="0" applyFont="1" applyBorder="1" applyAlignment="1">
      <alignment horizontal="left" vertical="center" wrapText="1"/>
    </xf>
    <xf numFmtId="0" fontId="9" fillId="0" borderId="30" xfId="0" applyFont="1" applyBorder="1" applyAlignment="1">
      <alignment horizontal="center"/>
    </xf>
    <xf numFmtId="0" fontId="9" fillId="0" borderId="31" xfId="0" applyFont="1" applyBorder="1" applyAlignment="1">
      <alignment horizontal="center"/>
    </xf>
    <xf numFmtId="0" fontId="9" fillId="0" borderId="33" xfId="0" applyFont="1" applyBorder="1" applyAlignment="1">
      <alignment horizontal="center"/>
    </xf>
    <xf numFmtId="0" fontId="9" fillId="0" borderId="32" xfId="0" applyFont="1" applyBorder="1" applyAlignment="1">
      <alignment horizontal="center"/>
    </xf>
    <xf numFmtId="0" fontId="6" fillId="0" borderId="4" xfId="0" applyFont="1" applyBorder="1" applyAlignment="1">
      <alignment horizontal="center" vertical="center"/>
    </xf>
    <xf numFmtId="0" fontId="6" fillId="0" borderId="7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xf>
    <xf numFmtId="0" fontId="10" fillId="0" borderId="21" xfId="0" applyFont="1" applyBorder="1" applyAlignment="1">
      <alignment horizontal="center"/>
    </xf>
    <xf numFmtId="0" fontId="13" fillId="0" borderId="104" xfId="0" applyFont="1" applyBorder="1" applyAlignment="1">
      <alignment wrapText="1"/>
    </xf>
    <xf numFmtId="0" fontId="4" fillId="0" borderId="119" xfId="0" applyFont="1" applyBorder="1"/>
    <xf numFmtId="0" fontId="10" fillId="0" borderId="105" xfId="0" applyFont="1" applyBorder="1" applyAlignment="1">
      <alignment horizontal="center" vertical="center" wrapText="1"/>
    </xf>
    <xf numFmtId="0" fontId="10" fillId="0" borderId="24"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xf>
    <xf numFmtId="0" fontId="4" fillId="0" borderId="24" xfId="0" applyFont="1" applyBorder="1" applyAlignment="1">
      <alignment horizontal="center"/>
    </xf>
    <xf numFmtId="0" fontId="6" fillId="36" borderId="123" xfId="0" applyFont="1" applyFill="1" applyBorder="1" applyAlignment="1">
      <alignment horizontal="center" vertical="center" wrapText="1"/>
    </xf>
    <xf numFmtId="0" fontId="6" fillId="36" borderId="33" xfId="0" applyFont="1" applyFill="1" applyBorder="1" applyAlignment="1">
      <alignment horizontal="center" vertical="center" wrapText="1"/>
    </xf>
    <xf numFmtId="0" fontId="6" fillId="36" borderId="120" xfId="0" applyFont="1" applyFill="1" applyBorder="1" applyAlignment="1">
      <alignment horizontal="center" vertical="center" wrapText="1"/>
    </xf>
    <xf numFmtId="0" fontId="6" fillId="36" borderId="103" xfId="0" applyFont="1" applyFill="1" applyBorder="1" applyAlignment="1">
      <alignment horizontal="center" vertical="center" wrapText="1"/>
    </xf>
    <xf numFmtId="0" fontId="103" fillId="3" borderId="72" xfId="13" applyFont="1" applyFill="1" applyBorder="1" applyAlignment="1" applyProtection="1">
      <alignment horizontal="center" vertical="center" wrapText="1"/>
      <protection locked="0"/>
    </xf>
    <xf numFmtId="0" fontId="103" fillId="3" borderId="69" xfId="13" applyFont="1" applyFill="1" applyBorder="1" applyAlignment="1" applyProtection="1">
      <alignment horizontal="center" vertical="center" wrapText="1"/>
      <protection locked="0"/>
    </xf>
    <xf numFmtId="9" fontId="4" fillId="0" borderId="8" xfId="0" applyNumberFormat="1" applyFont="1" applyBorder="1" applyAlignment="1">
      <alignment horizontal="center" vertical="center"/>
    </xf>
    <xf numFmtId="9" fontId="4" fillId="0" borderId="10"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164" fontId="15" fillId="3" borderId="19" xfId="1" applyNumberFormat="1" applyFont="1" applyFill="1" applyBorder="1" applyAlignment="1" applyProtection="1">
      <alignment horizontal="center"/>
      <protection locked="0"/>
    </xf>
    <xf numFmtId="164" fontId="15" fillId="3" borderId="20" xfId="1" applyNumberFormat="1" applyFont="1" applyFill="1" applyBorder="1" applyAlignment="1" applyProtection="1">
      <alignment horizontal="center"/>
      <protection locked="0"/>
    </xf>
    <xf numFmtId="164" fontId="15" fillId="3" borderId="21" xfId="1" applyNumberFormat="1" applyFont="1" applyFill="1" applyBorder="1" applyAlignment="1" applyProtection="1">
      <alignment horizontal="center"/>
      <protection locked="0"/>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164" fontId="15" fillId="0" borderId="95" xfId="1" applyNumberFormat="1" applyFont="1" applyFill="1" applyBorder="1" applyAlignment="1" applyProtection="1">
      <alignment horizontal="center" vertical="center" wrapText="1"/>
      <protection locked="0"/>
    </xf>
    <xf numFmtId="164" fontId="15" fillId="0" borderId="96" xfId="1" applyNumberFormat="1" applyFont="1" applyFill="1" applyBorder="1" applyAlignment="1" applyProtection="1">
      <alignment horizontal="center" vertical="center" wrapText="1"/>
      <protection locked="0"/>
    </xf>
    <xf numFmtId="0" fontId="4" fillId="0" borderId="72"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66"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111" xfId="0" applyFont="1" applyBorder="1" applyAlignment="1">
      <alignment horizontal="center" vertical="center" wrapText="1"/>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4" fillId="0" borderId="20" xfId="0" applyFont="1" applyBorder="1" applyAlignment="1">
      <alignment horizontal="center"/>
    </xf>
    <xf numFmtId="0" fontId="4" fillId="0" borderId="21" xfId="0" applyFont="1" applyBorder="1" applyAlignment="1">
      <alignment horizontal="center" vertical="center" wrapText="1"/>
    </xf>
    <xf numFmtId="0" fontId="4" fillId="0" borderId="119" xfId="0" applyFont="1" applyBorder="1" applyAlignment="1">
      <alignment horizontal="center" vertical="center" wrapText="1"/>
    </xf>
    <xf numFmtId="0" fontId="121" fillId="0" borderId="126" xfId="0" applyFont="1" applyBorder="1" applyAlignment="1">
      <alignment horizontal="left" vertical="center" wrapText="1"/>
    </xf>
    <xf numFmtId="0" fontId="121" fillId="0" borderId="127" xfId="0" applyFont="1" applyBorder="1" applyAlignment="1">
      <alignment horizontal="left" vertical="center" wrapText="1"/>
    </xf>
    <xf numFmtId="0" fontId="121" fillId="0" borderId="129" xfId="0" applyFont="1" applyBorder="1" applyAlignment="1">
      <alignment horizontal="left" vertical="center" wrapText="1"/>
    </xf>
    <xf numFmtId="0" fontId="121" fillId="0" borderId="130" xfId="0" applyFont="1" applyBorder="1" applyAlignment="1">
      <alignment horizontal="left" vertical="center" wrapText="1"/>
    </xf>
    <xf numFmtId="0" fontId="121" fillId="0" borderId="132" xfId="0" applyFont="1" applyBorder="1" applyAlignment="1">
      <alignment horizontal="left" vertical="center" wrapText="1"/>
    </xf>
    <xf numFmtId="0" fontId="121" fillId="0" borderId="133" xfId="0" applyFont="1" applyBorder="1" applyAlignment="1">
      <alignment horizontal="left" vertical="center" wrapText="1"/>
    </xf>
    <xf numFmtId="0" fontId="122" fillId="0" borderId="100" xfId="0" applyFont="1" applyBorder="1" applyAlignment="1">
      <alignment horizontal="center" vertical="center" wrapText="1"/>
    </xf>
    <xf numFmtId="0" fontId="122" fillId="0" borderId="118" xfId="0" applyFont="1" applyBorder="1" applyAlignment="1">
      <alignment horizontal="center" vertical="center" wrapText="1"/>
    </xf>
    <xf numFmtId="0" fontId="122" fillId="0" borderId="128" xfId="0" applyFont="1" applyBorder="1" applyAlignment="1">
      <alignment horizontal="center" vertical="center" wrapText="1"/>
    </xf>
    <xf numFmtId="0" fontId="122" fillId="0" borderId="57" xfId="0" applyFont="1" applyBorder="1" applyAlignment="1">
      <alignment horizontal="center" vertical="center" wrapText="1"/>
    </xf>
    <xf numFmtId="0" fontId="122" fillId="0" borderId="131" xfId="0" applyFont="1" applyBorder="1" applyAlignment="1">
      <alignment horizontal="center" vertical="center" wrapText="1"/>
    </xf>
    <xf numFmtId="0" fontId="122" fillId="0" borderId="11" xfId="0" applyFont="1" applyBorder="1" applyAlignment="1">
      <alignment horizontal="center" vertical="center" wrapText="1"/>
    </xf>
    <xf numFmtId="0" fontId="119" fillId="0" borderId="99" xfId="0" applyFont="1" applyBorder="1" applyAlignment="1">
      <alignment horizontal="center" vertical="center" wrapText="1"/>
    </xf>
    <xf numFmtId="0" fontId="119" fillId="0" borderId="7" xfId="0" applyFont="1" applyBorder="1" applyAlignment="1">
      <alignment horizontal="center" vertical="center" wrapText="1"/>
    </xf>
    <xf numFmtId="0" fontId="119" fillId="0" borderId="104" xfId="0" applyFont="1" applyBorder="1" applyAlignment="1">
      <alignment horizontal="center" vertical="center" wrapText="1"/>
    </xf>
    <xf numFmtId="0" fontId="126" fillId="0" borderId="104" xfId="0" applyFont="1" applyBorder="1" applyAlignment="1">
      <alignment horizontal="center" vertical="center"/>
    </xf>
    <xf numFmtId="0" fontId="126" fillId="0" borderId="100" xfId="0" applyFont="1" applyBorder="1" applyAlignment="1">
      <alignment horizontal="center" vertical="center"/>
    </xf>
    <xf numFmtId="0" fontId="126" fillId="0" borderId="128" xfId="0" applyFont="1" applyBorder="1" applyAlignment="1">
      <alignment horizontal="center" vertical="center"/>
    </xf>
    <xf numFmtId="0" fontId="126" fillId="0" borderId="57" xfId="0" applyFont="1" applyBorder="1" applyAlignment="1">
      <alignment horizontal="center" vertical="center"/>
    </xf>
    <xf numFmtId="0" fontId="126" fillId="0" borderId="11" xfId="0" applyFont="1" applyBorder="1" applyAlignment="1">
      <alignment horizontal="center" vertical="center"/>
    </xf>
    <xf numFmtId="0" fontId="122" fillId="0" borderId="104" xfId="0" applyFont="1" applyBorder="1" applyAlignment="1">
      <alignment horizontal="center" vertical="center" wrapText="1"/>
    </xf>
    <xf numFmtId="0" fontId="122" fillId="0" borderId="134" xfId="0" applyFont="1" applyBorder="1" applyAlignment="1">
      <alignment horizontal="center" vertical="center" wrapText="1"/>
    </xf>
    <xf numFmtId="0" fontId="122" fillId="0" borderId="135" xfId="0" applyFont="1" applyBorder="1" applyAlignment="1">
      <alignment horizontal="center" vertical="center" wrapText="1"/>
    </xf>
    <xf numFmtId="0" fontId="119" fillId="0" borderId="105" xfId="0" applyFont="1" applyBorder="1" applyAlignment="1">
      <alignment horizontal="center" vertical="center" wrapText="1"/>
    </xf>
    <xf numFmtId="0" fontId="119" fillId="0" borderId="102" xfId="0" applyFont="1" applyBorder="1" applyAlignment="1">
      <alignment horizontal="center" vertical="center" wrapText="1"/>
    </xf>
    <xf numFmtId="0" fontId="119" fillId="0" borderId="103" xfId="0" applyFont="1" applyBorder="1" applyAlignment="1">
      <alignment horizontal="center" vertical="center" wrapText="1"/>
    </xf>
    <xf numFmtId="0" fontId="122" fillId="0" borderId="136" xfId="0" applyFont="1" applyBorder="1" applyAlignment="1">
      <alignment horizontal="center" vertical="center" wrapText="1"/>
    </xf>
    <xf numFmtId="0" fontId="122" fillId="0" borderId="7" xfId="0" applyFont="1" applyBorder="1" applyAlignment="1">
      <alignment horizontal="center" vertical="center" wrapText="1"/>
    </xf>
    <xf numFmtId="0" fontId="119" fillId="0" borderId="136" xfId="0" applyFont="1" applyBorder="1" applyAlignment="1">
      <alignment horizontal="center" vertical="center" wrapText="1"/>
    </xf>
    <xf numFmtId="0" fontId="119" fillId="0" borderId="134" xfId="0" applyFont="1" applyBorder="1" applyAlignment="1">
      <alignment horizontal="center" vertical="center" wrapText="1"/>
    </xf>
    <xf numFmtId="0" fontId="119" fillId="0" borderId="0" xfId="0" applyFont="1" applyAlignment="1">
      <alignment horizontal="center" vertical="center" wrapText="1"/>
    </xf>
    <xf numFmtId="0" fontId="119" fillId="0" borderId="135" xfId="0" applyFont="1" applyBorder="1" applyAlignment="1">
      <alignment horizontal="center" vertical="center" wrapText="1"/>
    </xf>
    <xf numFmtId="0" fontId="119" fillId="0" borderId="11" xfId="0" applyFont="1" applyBorder="1" applyAlignment="1">
      <alignment horizontal="center" vertical="center" wrapText="1"/>
    </xf>
    <xf numFmtId="0" fontId="121" fillId="0" borderId="100" xfId="0" applyFont="1" applyBorder="1" applyAlignment="1">
      <alignment horizontal="left" vertical="top" wrapText="1"/>
    </xf>
    <xf numFmtId="0" fontId="121" fillId="0" borderId="128" xfId="0" applyFont="1" applyBorder="1" applyAlignment="1">
      <alignment horizontal="left" vertical="top" wrapText="1"/>
    </xf>
    <xf numFmtId="0" fontId="121" fillId="0" borderId="134" xfId="0" applyFont="1" applyBorder="1" applyAlignment="1">
      <alignment horizontal="left" vertical="top" wrapText="1"/>
    </xf>
    <xf numFmtId="0" fontId="121" fillId="0" borderId="135" xfId="0" applyFont="1" applyBorder="1" applyAlignment="1">
      <alignment horizontal="left" vertical="top" wrapText="1"/>
    </xf>
    <xf numFmtId="0" fontId="121" fillId="0" borderId="57" xfId="0" applyFont="1" applyBorder="1" applyAlignment="1">
      <alignment horizontal="left" vertical="top" wrapText="1"/>
    </xf>
    <xf numFmtId="0" fontId="121" fillId="0" borderId="11" xfId="0" applyFont="1" applyBorder="1" applyAlignment="1">
      <alignment horizontal="left" vertical="top" wrapText="1"/>
    </xf>
    <xf numFmtId="0" fontId="119" fillId="0" borderId="100" xfId="0" applyFont="1" applyBorder="1" applyAlignment="1">
      <alignment horizontal="center" vertical="center"/>
    </xf>
    <xf numFmtId="0" fontId="119" fillId="0" borderId="118" xfId="0" applyFont="1" applyBorder="1" applyAlignment="1">
      <alignment horizontal="center" vertical="center"/>
    </xf>
    <xf numFmtId="0" fontId="119" fillId="0" borderId="128" xfId="0" applyFont="1" applyBorder="1" applyAlignment="1">
      <alignment horizontal="center" vertical="center"/>
    </xf>
    <xf numFmtId="0" fontId="119" fillId="0" borderId="100" xfId="0" applyFont="1" applyBorder="1" applyAlignment="1">
      <alignment horizontal="center" vertical="center" wrapText="1"/>
    </xf>
    <xf numFmtId="0" fontId="119" fillId="0" borderId="118" xfId="0" applyFont="1" applyBorder="1" applyAlignment="1">
      <alignment horizontal="center" vertical="center" wrapText="1"/>
    </xf>
    <xf numFmtId="0" fontId="119" fillId="0" borderId="128" xfId="0" applyFont="1" applyBorder="1" applyAlignment="1">
      <alignment horizontal="center" vertical="center" wrapText="1"/>
    </xf>
    <xf numFmtId="0" fontId="119" fillId="0" borderId="100" xfId="0" applyFont="1" applyBorder="1" applyAlignment="1">
      <alignment horizontal="center" vertical="top" wrapText="1"/>
    </xf>
    <xf numFmtId="0" fontId="119" fillId="0" borderId="118" xfId="0" applyFont="1" applyBorder="1" applyAlignment="1">
      <alignment horizontal="center" vertical="top" wrapText="1"/>
    </xf>
    <xf numFmtId="0" fontId="119" fillId="0" borderId="128" xfId="0" applyFont="1" applyBorder="1" applyAlignment="1">
      <alignment horizontal="center" vertical="top" wrapText="1"/>
    </xf>
    <xf numFmtId="0" fontId="119" fillId="0" borderId="102" xfId="0" applyFont="1" applyBorder="1" applyAlignment="1">
      <alignment horizontal="center" vertical="top" wrapText="1"/>
    </xf>
    <xf numFmtId="0" fontId="119" fillId="0" borderId="103" xfId="0" applyFont="1" applyBorder="1" applyAlignment="1">
      <alignment horizontal="center" vertical="top" wrapText="1"/>
    </xf>
    <xf numFmtId="0" fontId="119" fillId="0" borderId="99" xfId="0" applyFont="1" applyBorder="1" applyAlignment="1">
      <alignment horizontal="center" vertical="top" wrapText="1"/>
    </xf>
    <xf numFmtId="0" fontId="119" fillId="0" borderId="7" xfId="0" applyFont="1" applyBorder="1" applyAlignment="1">
      <alignment horizontal="center" vertical="top" wrapText="1"/>
    </xf>
    <xf numFmtId="0" fontId="121" fillId="0" borderId="137" xfId="0" applyFont="1" applyBorder="1" applyAlignment="1">
      <alignment horizontal="left" vertical="top" wrapText="1"/>
    </xf>
    <xf numFmtId="0" fontId="121" fillId="0" borderId="138" xfId="0" applyFont="1" applyBorder="1" applyAlignment="1">
      <alignment horizontal="left" vertical="top" wrapText="1"/>
    </xf>
    <xf numFmtId="0" fontId="108" fillId="0" borderId="104" xfId="0" applyFont="1" applyBorder="1" applyAlignment="1">
      <alignment horizontal="left" vertical="center" wrapText="1"/>
    </xf>
    <xf numFmtId="0" fontId="107" fillId="76" borderId="104" xfId="0" applyFont="1" applyFill="1" applyBorder="1" applyAlignment="1">
      <alignment horizontal="center" vertical="center" wrapText="1"/>
    </xf>
    <xf numFmtId="0" fontId="108" fillId="0" borderId="104" xfId="0" applyFont="1" applyBorder="1" applyAlignment="1">
      <alignment horizontal="left" vertical="top" wrapText="1"/>
    </xf>
    <xf numFmtId="0" fontId="107" fillId="76" borderId="105" xfId="0" applyFont="1" applyFill="1" applyBorder="1" applyAlignment="1">
      <alignment horizontal="center" vertical="center" wrapText="1"/>
    </xf>
    <xf numFmtId="0" fontId="107" fillId="76" borderId="103" xfId="0" applyFont="1" applyFill="1" applyBorder="1" applyAlignment="1">
      <alignment horizontal="center" vertical="center" wrapText="1"/>
    </xf>
    <xf numFmtId="0" fontId="108" fillId="0" borderId="105" xfId="0" applyFont="1" applyBorder="1" applyAlignment="1">
      <alignment horizontal="left" vertical="center" wrapText="1"/>
    </xf>
    <xf numFmtId="0" fontId="108" fillId="0" borderId="103" xfId="0" applyFont="1" applyBorder="1" applyAlignment="1">
      <alignment horizontal="left" vertical="center" wrapText="1"/>
    </xf>
    <xf numFmtId="0" fontId="108" fillId="81" borderId="105" xfId="0" applyFont="1" applyFill="1" applyBorder="1" applyAlignment="1">
      <alignment horizontal="left" vertical="center" wrapText="1"/>
    </xf>
    <xf numFmtId="0" fontId="108" fillId="81" borderId="103" xfId="0" applyFont="1" applyFill="1" applyBorder="1" applyAlignment="1">
      <alignment horizontal="left" vertical="center" wrapText="1"/>
    </xf>
    <xf numFmtId="0" fontId="108" fillId="0" borderId="105" xfId="0" applyFont="1" applyBorder="1" applyAlignment="1">
      <alignment horizontal="left" vertical="top" wrapText="1"/>
    </xf>
    <xf numFmtId="0" fontId="108" fillId="81" borderId="105" xfId="0" applyFont="1" applyFill="1" applyBorder="1" applyAlignment="1">
      <alignment horizontal="left" vertical="top" wrapText="1"/>
    </xf>
    <xf numFmtId="0" fontId="108" fillId="81" borderId="103" xfId="0" applyFont="1" applyFill="1" applyBorder="1" applyAlignment="1">
      <alignment horizontal="left" vertical="top" wrapText="1"/>
    </xf>
    <xf numFmtId="0" fontId="108" fillId="0" borderId="105" xfId="13" applyFont="1" applyBorder="1" applyAlignment="1" applyProtection="1">
      <alignment horizontal="left" vertical="top" wrapText="1"/>
      <protection locked="0"/>
    </xf>
    <xf numFmtId="0" fontId="108" fillId="0" borderId="103" xfId="13" applyFont="1" applyBorder="1" applyAlignment="1" applyProtection="1">
      <alignment horizontal="left" vertical="top" wrapText="1"/>
      <protection locked="0"/>
    </xf>
    <xf numFmtId="0" fontId="108" fillId="0" borderId="99" xfId="12672" applyFont="1" applyBorder="1" applyAlignment="1">
      <alignment horizontal="left" vertical="center" wrapText="1"/>
    </xf>
    <xf numFmtId="0" fontId="108" fillId="0" borderId="136" xfId="12672" applyFont="1" applyBorder="1" applyAlignment="1">
      <alignment horizontal="left" vertical="center" wrapText="1"/>
    </xf>
    <xf numFmtId="0" fontId="108" fillId="0" borderId="7" xfId="12672" applyFont="1" applyBorder="1" applyAlignment="1">
      <alignment horizontal="left" vertical="center" wrapText="1"/>
    </xf>
    <xf numFmtId="0" fontId="107" fillId="0" borderId="104" xfId="0" applyFont="1" applyBorder="1" applyAlignment="1">
      <alignment horizontal="center" vertical="center"/>
    </xf>
    <xf numFmtId="0" fontId="108" fillId="3" borderId="105" xfId="13" applyFont="1" applyFill="1" applyBorder="1" applyAlignment="1" applyProtection="1">
      <alignment horizontal="left" vertical="top" wrapText="1"/>
      <protection locked="0"/>
    </xf>
    <xf numFmtId="0" fontId="108" fillId="3" borderId="103" xfId="13" applyFont="1" applyFill="1" applyBorder="1" applyAlignment="1" applyProtection="1">
      <alignment horizontal="left" vertical="top" wrapText="1"/>
      <protection locked="0"/>
    </xf>
    <xf numFmtId="0" fontId="107" fillId="0" borderId="90" xfId="0" applyFont="1" applyBorder="1" applyAlignment="1">
      <alignment horizontal="center" vertical="center"/>
    </xf>
    <xf numFmtId="0" fontId="107" fillId="76" borderId="87" xfId="0" applyFont="1" applyFill="1" applyBorder="1" applyAlignment="1">
      <alignment horizontal="center" vertical="center" wrapText="1"/>
    </xf>
    <xf numFmtId="0" fontId="107" fillId="76" borderId="0" xfId="0" applyFont="1" applyFill="1" applyAlignment="1">
      <alignment horizontal="center" vertical="center" wrapText="1"/>
    </xf>
    <xf numFmtId="0" fontId="107" fillId="76" borderId="88" xfId="0" applyFont="1" applyFill="1" applyBorder="1" applyAlignment="1">
      <alignment horizontal="center" vertical="center" wrapText="1"/>
    </xf>
    <xf numFmtId="0" fontId="108" fillId="78" borderId="105" xfId="0" applyFont="1" applyFill="1" applyBorder="1" applyAlignment="1">
      <alignment vertical="center" wrapText="1"/>
    </xf>
    <xf numFmtId="0" fontId="108" fillId="78" borderId="103" xfId="0" applyFont="1" applyFill="1" applyBorder="1" applyAlignment="1">
      <alignment vertical="center" wrapText="1"/>
    </xf>
    <xf numFmtId="0" fontId="108" fillId="0" borderId="105" xfId="0" applyFont="1" applyBorder="1" applyAlignment="1">
      <alignment vertical="center" wrapText="1"/>
    </xf>
    <xf numFmtId="0" fontId="108" fillId="0" borderId="103" xfId="0" applyFont="1" applyBorder="1" applyAlignment="1">
      <alignment vertical="center" wrapText="1"/>
    </xf>
    <xf numFmtId="0" fontId="107" fillId="76" borderId="92" xfId="0" applyFont="1" applyFill="1" applyBorder="1" applyAlignment="1">
      <alignment horizontal="center" vertical="center"/>
    </xf>
    <xf numFmtId="0" fontId="107" fillId="76" borderId="93" xfId="0" applyFont="1" applyFill="1" applyBorder="1" applyAlignment="1">
      <alignment horizontal="center" vertical="center"/>
    </xf>
    <xf numFmtId="0" fontId="107" fillId="76" borderId="94" xfId="0" applyFont="1" applyFill="1" applyBorder="1" applyAlignment="1">
      <alignment horizontal="center" vertical="center"/>
    </xf>
    <xf numFmtId="0" fontId="108" fillId="3" borderId="105" xfId="0" applyFont="1" applyFill="1" applyBorder="1" applyAlignment="1">
      <alignment horizontal="left" vertical="center" wrapText="1"/>
    </xf>
    <xf numFmtId="0" fontId="108" fillId="3" borderId="103" xfId="0" applyFont="1" applyFill="1" applyBorder="1" applyAlignment="1">
      <alignment horizontal="left" vertical="center" wrapText="1"/>
    </xf>
    <xf numFmtId="0" fontId="108" fillId="0" borderId="82" xfId="0" applyFont="1" applyBorder="1" applyAlignment="1">
      <alignment horizontal="left" vertical="center" wrapText="1"/>
    </xf>
    <xf numFmtId="0" fontId="108" fillId="0" borderId="83" xfId="0" applyFont="1" applyBorder="1" applyAlignment="1">
      <alignment horizontal="left" vertical="center" wrapText="1"/>
    </xf>
    <xf numFmtId="0" fontId="107" fillId="76" borderId="78" xfId="0" applyFont="1" applyFill="1" applyBorder="1" applyAlignment="1">
      <alignment horizontal="center" vertical="center" wrapText="1"/>
    </xf>
    <xf numFmtId="0" fontId="107" fillId="76" borderId="79" xfId="0" applyFont="1" applyFill="1" applyBorder="1" applyAlignment="1">
      <alignment horizontal="center" vertical="center" wrapText="1"/>
    </xf>
    <xf numFmtId="0" fontId="107" fillId="76" borderId="80" xfId="0" applyFont="1" applyFill="1" applyBorder="1" applyAlignment="1">
      <alignment horizontal="center" vertical="center" wrapText="1"/>
    </xf>
    <xf numFmtId="0" fontId="108" fillId="0" borderId="57" xfId="0" applyFont="1" applyBorder="1" applyAlignment="1">
      <alignment horizontal="left" vertical="center" wrapText="1"/>
    </xf>
    <xf numFmtId="0" fontId="108" fillId="0" borderId="11" xfId="0" applyFont="1" applyBorder="1" applyAlignment="1">
      <alignment horizontal="left" vertical="center" wrapText="1"/>
    </xf>
    <xf numFmtId="0" fontId="108" fillId="3" borderId="105" xfId="0" applyFont="1" applyFill="1" applyBorder="1" applyAlignment="1">
      <alignment vertical="center" wrapText="1"/>
    </xf>
    <xf numFmtId="0" fontId="108" fillId="3" borderId="103" xfId="0" applyFont="1" applyFill="1" applyBorder="1" applyAlignment="1">
      <alignment vertical="center" wrapText="1"/>
    </xf>
    <xf numFmtId="0" fontId="108" fillId="0" borderId="82" xfId="0" applyFont="1" applyBorder="1" applyAlignment="1">
      <alignment vertical="center" wrapText="1"/>
    </xf>
    <xf numFmtId="0" fontId="108" fillId="0" borderId="83" xfId="0" applyFont="1" applyBorder="1" applyAlignment="1">
      <alignment vertical="center" wrapText="1"/>
    </xf>
    <xf numFmtId="0" fontId="108" fillId="3" borderId="82" xfId="0" applyFont="1" applyFill="1" applyBorder="1" applyAlignment="1">
      <alignment horizontal="left" vertical="center" wrapText="1"/>
    </xf>
    <xf numFmtId="0" fontId="108" fillId="3" borderId="83" xfId="0" applyFont="1" applyFill="1" applyBorder="1" applyAlignment="1">
      <alignment horizontal="left" vertical="center" wrapText="1"/>
    </xf>
    <xf numFmtId="0" fontId="108" fillId="0" borderId="85" xfId="0" applyFont="1" applyBorder="1" applyAlignment="1">
      <alignment horizontal="left" vertical="center" wrapText="1"/>
    </xf>
    <xf numFmtId="0" fontId="108" fillId="0" borderId="86" xfId="0" applyFont="1" applyBorder="1" applyAlignment="1">
      <alignment horizontal="left" vertical="center" wrapText="1"/>
    </xf>
    <xf numFmtId="0" fontId="108" fillId="0" borderId="57" xfId="0" applyFont="1" applyBorder="1" applyAlignment="1">
      <alignment vertical="center" wrapText="1"/>
    </xf>
    <xf numFmtId="0" fontId="108" fillId="0" borderId="11" xfId="0" applyFont="1" applyBorder="1" applyAlignment="1">
      <alignment vertical="center" wrapText="1"/>
    </xf>
    <xf numFmtId="0" fontId="108" fillId="0" borderId="105" xfId="0" applyFont="1" applyBorder="1" applyAlignment="1">
      <alignment horizontal="left"/>
    </xf>
    <xf numFmtId="0" fontId="108" fillId="0" borderId="103" xfId="0" applyFont="1" applyBorder="1" applyAlignment="1">
      <alignment horizontal="left"/>
    </xf>
    <xf numFmtId="0" fontId="107" fillId="0" borderId="75" xfId="0" applyFont="1" applyBorder="1" applyAlignment="1">
      <alignment horizontal="center" vertical="center"/>
    </xf>
    <xf numFmtId="0" fontId="107" fillId="0" borderId="76" xfId="0" applyFont="1" applyBorder="1" applyAlignment="1">
      <alignment horizontal="center" vertical="center"/>
    </xf>
    <xf numFmtId="0" fontId="107" fillId="0" borderId="77" xfId="0" applyFont="1" applyBorder="1" applyAlignment="1">
      <alignment horizontal="center" vertical="center"/>
    </xf>
    <xf numFmtId="43" fontId="119" fillId="0" borderId="0" xfId="0" applyNumberFormat="1" applyFont="1"/>
  </cellXfs>
  <cellStyles count="21414">
    <cellStyle name="_RC VALUTEBIS WRILSI " xfId="18" xr:uid="{00000000-0005-0000-0000-000000000000}"/>
    <cellStyle name="=C:\WINNT35\SYSTEM32\COMMAND.COM" xfId="21412" xr:uid="{00000000-0005-0000-0000-000001000000}"/>
    <cellStyle name="1Normal" xfId="19" xr:uid="{00000000-0005-0000-0000-000002000000}"/>
    <cellStyle name="1Normal 2" xfId="20" xr:uid="{00000000-0005-0000-0000-000003000000}"/>
    <cellStyle name="1Normal 3" xfId="21" xr:uid="{00000000-0005-0000-0000-000004000000}"/>
    <cellStyle name="20% - Accent1 2" xfId="22" xr:uid="{00000000-0005-0000-0000-000005000000}"/>
    <cellStyle name="20% - Accent1 2 10" xfId="23" xr:uid="{00000000-0005-0000-0000-000006000000}"/>
    <cellStyle name="20% - Accent1 2 11" xfId="24" xr:uid="{00000000-0005-0000-0000-000007000000}"/>
    <cellStyle name="20% - Accent1 2 12" xfId="25" xr:uid="{00000000-0005-0000-0000-000008000000}"/>
    <cellStyle name="20% - Accent1 2 2" xfId="26" xr:uid="{00000000-0005-0000-0000-000009000000}"/>
    <cellStyle name="20% - Accent1 2 2 2" xfId="27" xr:uid="{00000000-0005-0000-0000-00000A000000}"/>
    <cellStyle name="20% - Accent1 2 3" xfId="28" xr:uid="{00000000-0005-0000-0000-00000B000000}"/>
    <cellStyle name="20% - Accent1 2 4" xfId="29" xr:uid="{00000000-0005-0000-0000-00000C000000}"/>
    <cellStyle name="20% - Accent1 2 5" xfId="30" xr:uid="{00000000-0005-0000-0000-00000D000000}"/>
    <cellStyle name="20% - Accent1 2 6" xfId="31" xr:uid="{00000000-0005-0000-0000-00000E000000}"/>
    <cellStyle name="20% - Accent1 2 7" xfId="32" xr:uid="{00000000-0005-0000-0000-00000F000000}"/>
    <cellStyle name="20% - Accent1 2 8" xfId="33" xr:uid="{00000000-0005-0000-0000-000010000000}"/>
    <cellStyle name="20% - Accent1 2 9" xfId="34" xr:uid="{00000000-0005-0000-0000-000011000000}"/>
    <cellStyle name="20% - Accent1 3" xfId="35" xr:uid="{00000000-0005-0000-0000-000012000000}"/>
    <cellStyle name="20% - Accent1 3 2" xfId="36" xr:uid="{00000000-0005-0000-0000-000013000000}"/>
    <cellStyle name="20% - Accent1 3 3" xfId="37" xr:uid="{00000000-0005-0000-0000-000014000000}"/>
    <cellStyle name="20% - Accent1 4" xfId="38" xr:uid="{00000000-0005-0000-0000-000015000000}"/>
    <cellStyle name="20% - Accent1 4 2" xfId="39" xr:uid="{00000000-0005-0000-0000-000016000000}"/>
    <cellStyle name="20% - Accent1 4 3" xfId="40" xr:uid="{00000000-0005-0000-0000-000017000000}"/>
    <cellStyle name="20% - Accent1 5" xfId="41" xr:uid="{00000000-0005-0000-0000-000018000000}"/>
    <cellStyle name="20% - Accent1 5 2" xfId="42" xr:uid="{00000000-0005-0000-0000-000019000000}"/>
    <cellStyle name="20% - Accent1 5 3" xfId="43" xr:uid="{00000000-0005-0000-0000-00001A000000}"/>
    <cellStyle name="20% - Accent1 6" xfId="44" xr:uid="{00000000-0005-0000-0000-00001B000000}"/>
    <cellStyle name="20% - Accent1 6 2" xfId="45" xr:uid="{00000000-0005-0000-0000-00001C000000}"/>
    <cellStyle name="20% - Accent1 6 3" xfId="46" xr:uid="{00000000-0005-0000-0000-00001D000000}"/>
    <cellStyle name="20% - Accent1 7" xfId="47" xr:uid="{00000000-0005-0000-0000-00001E000000}"/>
    <cellStyle name="20% - Accent2 2" xfId="48" xr:uid="{00000000-0005-0000-0000-00001F000000}"/>
    <cellStyle name="20% - Accent2 2 10" xfId="49" xr:uid="{00000000-0005-0000-0000-000020000000}"/>
    <cellStyle name="20% - Accent2 2 11" xfId="50" xr:uid="{00000000-0005-0000-0000-000021000000}"/>
    <cellStyle name="20% - Accent2 2 12" xfId="51" xr:uid="{00000000-0005-0000-0000-000022000000}"/>
    <cellStyle name="20% - Accent2 2 2" xfId="52" xr:uid="{00000000-0005-0000-0000-000023000000}"/>
    <cellStyle name="20% - Accent2 2 2 2" xfId="53" xr:uid="{00000000-0005-0000-0000-000024000000}"/>
    <cellStyle name="20% - Accent2 2 3" xfId="54" xr:uid="{00000000-0005-0000-0000-000025000000}"/>
    <cellStyle name="20% - Accent2 2 4" xfId="55" xr:uid="{00000000-0005-0000-0000-000026000000}"/>
    <cellStyle name="20% - Accent2 2 5" xfId="56" xr:uid="{00000000-0005-0000-0000-000027000000}"/>
    <cellStyle name="20% - Accent2 2 6" xfId="57" xr:uid="{00000000-0005-0000-0000-000028000000}"/>
    <cellStyle name="20% - Accent2 2 7" xfId="58" xr:uid="{00000000-0005-0000-0000-000029000000}"/>
    <cellStyle name="20% - Accent2 2 8" xfId="59" xr:uid="{00000000-0005-0000-0000-00002A000000}"/>
    <cellStyle name="20% - Accent2 2 9" xfId="60" xr:uid="{00000000-0005-0000-0000-00002B000000}"/>
    <cellStyle name="20% - Accent2 3" xfId="61" xr:uid="{00000000-0005-0000-0000-00002C000000}"/>
    <cellStyle name="20% - Accent2 3 2" xfId="62" xr:uid="{00000000-0005-0000-0000-00002D000000}"/>
    <cellStyle name="20% - Accent2 3 3" xfId="63" xr:uid="{00000000-0005-0000-0000-00002E000000}"/>
    <cellStyle name="20% - Accent2 4" xfId="64" xr:uid="{00000000-0005-0000-0000-00002F000000}"/>
    <cellStyle name="20% - Accent2 4 2" xfId="65" xr:uid="{00000000-0005-0000-0000-000030000000}"/>
    <cellStyle name="20% - Accent2 4 3" xfId="66" xr:uid="{00000000-0005-0000-0000-000031000000}"/>
    <cellStyle name="20% - Accent2 5" xfId="67" xr:uid="{00000000-0005-0000-0000-000032000000}"/>
    <cellStyle name="20% - Accent2 5 2" xfId="68" xr:uid="{00000000-0005-0000-0000-000033000000}"/>
    <cellStyle name="20% - Accent2 5 3" xfId="69" xr:uid="{00000000-0005-0000-0000-000034000000}"/>
    <cellStyle name="20% - Accent2 6" xfId="70" xr:uid="{00000000-0005-0000-0000-000035000000}"/>
    <cellStyle name="20% - Accent2 6 2" xfId="71" xr:uid="{00000000-0005-0000-0000-000036000000}"/>
    <cellStyle name="20% - Accent2 6 3" xfId="72" xr:uid="{00000000-0005-0000-0000-000037000000}"/>
    <cellStyle name="20% - Accent2 7" xfId="73" xr:uid="{00000000-0005-0000-0000-000038000000}"/>
    <cellStyle name="20% - Accent3 2" xfId="74" xr:uid="{00000000-0005-0000-0000-000039000000}"/>
    <cellStyle name="20% - Accent3 2 10" xfId="75" xr:uid="{00000000-0005-0000-0000-00003A000000}"/>
    <cellStyle name="20% - Accent3 2 11" xfId="76" xr:uid="{00000000-0005-0000-0000-00003B000000}"/>
    <cellStyle name="20% - Accent3 2 12" xfId="77" xr:uid="{00000000-0005-0000-0000-00003C000000}"/>
    <cellStyle name="20% - Accent3 2 2" xfId="78" xr:uid="{00000000-0005-0000-0000-00003D000000}"/>
    <cellStyle name="20% - Accent3 2 2 2" xfId="79" xr:uid="{00000000-0005-0000-0000-00003E000000}"/>
    <cellStyle name="20% - Accent3 2 3" xfId="80" xr:uid="{00000000-0005-0000-0000-00003F000000}"/>
    <cellStyle name="20% - Accent3 2 4" xfId="81" xr:uid="{00000000-0005-0000-0000-000040000000}"/>
    <cellStyle name="20% - Accent3 2 5" xfId="82" xr:uid="{00000000-0005-0000-0000-000041000000}"/>
    <cellStyle name="20% - Accent3 2 6" xfId="83" xr:uid="{00000000-0005-0000-0000-000042000000}"/>
    <cellStyle name="20% - Accent3 2 7" xfId="84" xr:uid="{00000000-0005-0000-0000-000043000000}"/>
    <cellStyle name="20% - Accent3 2 8" xfId="85" xr:uid="{00000000-0005-0000-0000-000044000000}"/>
    <cellStyle name="20% - Accent3 2 9" xfId="86" xr:uid="{00000000-0005-0000-0000-000045000000}"/>
    <cellStyle name="20% - Accent3 3" xfId="87" xr:uid="{00000000-0005-0000-0000-000046000000}"/>
    <cellStyle name="20% - Accent3 3 2" xfId="88" xr:uid="{00000000-0005-0000-0000-000047000000}"/>
    <cellStyle name="20% - Accent3 3 3" xfId="89" xr:uid="{00000000-0005-0000-0000-000048000000}"/>
    <cellStyle name="20% - Accent3 4" xfId="90" xr:uid="{00000000-0005-0000-0000-000049000000}"/>
    <cellStyle name="20% - Accent3 4 2" xfId="91" xr:uid="{00000000-0005-0000-0000-00004A000000}"/>
    <cellStyle name="20% - Accent3 4 3" xfId="92" xr:uid="{00000000-0005-0000-0000-00004B000000}"/>
    <cellStyle name="20% - Accent3 5" xfId="93" xr:uid="{00000000-0005-0000-0000-00004C000000}"/>
    <cellStyle name="20% - Accent3 5 2" xfId="94" xr:uid="{00000000-0005-0000-0000-00004D000000}"/>
    <cellStyle name="20% - Accent3 5 3" xfId="95" xr:uid="{00000000-0005-0000-0000-00004E000000}"/>
    <cellStyle name="20% - Accent3 6" xfId="96" xr:uid="{00000000-0005-0000-0000-00004F000000}"/>
    <cellStyle name="20% - Accent3 6 2" xfId="97" xr:uid="{00000000-0005-0000-0000-000050000000}"/>
    <cellStyle name="20% - Accent3 6 3" xfId="98" xr:uid="{00000000-0005-0000-0000-000051000000}"/>
    <cellStyle name="20% - Accent3 7" xfId="99" xr:uid="{00000000-0005-0000-0000-000052000000}"/>
    <cellStyle name="20% - Accent4 2" xfId="100" xr:uid="{00000000-0005-0000-0000-000053000000}"/>
    <cellStyle name="20% - Accent4 2 10" xfId="101" xr:uid="{00000000-0005-0000-0000-000054000000}"/>
    <cellStyle name="20% - Accent4 2 11" xfId="102" xr:uid="{00000000-0005-0000-0000-000055000000}"/>
    <cellStyle name="20% - Accent4 2 12" xfId="103" xr:uid="{00000000-0005-0000-0000-000056000000}"/>
    <cellStyle name="20% - Accent4 2 2" xfId="104" xr:uid="{00000000-0005-0000-0000-000057000000}"/>
    <cellStyle name="20% - Accent4 2 2 2" xfId="105" xr:uid="{00000000-0005-0000-0000-000058000000}"/>
    <cellStyle name="20% - Accent4 2 3" xfId="106" xr:uid="{00000000-0005-0000-0000-000059000000}"/>
    <cellStyle name="20% - Accent4 2 4" xfId="107" xr:uid="{00000000-0005-0000-0000-00005A000000}"/>
    <cellStyle name="20% - Accent4 2 5" xfId="108" xr:uid="{00000000-0005-0000-0000-00005B000000}"/>
    <cellStyle name="20% - Accent4 2 6" xfId="109" xr:uid="{00000000-0005-0000-0000-00005C000000}"/>
    <cellStyle name="20% - Accent4 2 7" xfId="110" xr:uid="{00000000-0005-0000-0000-00005D000000}"/>
    <cellStyle name="20% - Accent4 2 8" xfId="111" xr:uid="{00000000-0005-0000-0000-00005E000000}"/>
    <cellStyle name="20% - Accent4 2 9" xfId="112" xr:uid="{00000000-0005-0000-0000-00005F000000}"/>
    <cellStyle name="20% - Accent4 3" xfId="113" xr:uid="{00000000-0005-0000-0000-000060000000}"/>
    <cellStyle name="20% - Accent4 3 2" xfId="114" xr:uid="{00000000-0005-0000-0000-000061000000}"/>
    <cellStyle name="20% - Accent4 3 3" xfId="115" xr:uid="{00000000-0005-0000-0000-000062000000}"/>
    <cellStyle name="20% - Accent4 4" xfId="116" xr:uid="{00000000-0005-0000-0000-000063000000}"/>
    <cellStyle name="20% - Accent4 4 2" xfId="117" xr:uid="{00000000-0005-0000-0000-000064000000}"/>
    <cellStyle name="20% - Accent4 4 3" xfId="118" xr:uid="{00000000-0005-0000-0000-000065000000}"/>
    <cellStyle name="20% - Accent4 5" xfId="119" xr:uid="{00000000-0005-0000-0000-000066000000}"/>
    <cellStyle name="20% - Accent4 5 2" xfId="120" xr:uid="{00000000-0005-0000-0000-000067000000}"/>
    <cellStyle name="20% - Accent4 5 3" xfId="121" xr:uid="{00000000-0005-0000-0000-000068000000}"/>
    <cellStyle name="20% - Accent4 6" xfId="122" xr:uid="{00000000-0005-0000-0000-000069000000}"/>
    <cellStyle name="20% - Accent4 6 2" xfId="123" xr:uid="{00000000-0005-0000-0000-00006A000000}"/>
    <cellStyle name="20% - Accent4 6 3" xfId="124" xr:uid="{00000000-0005-0000-0000-00006B000000}"/>
    <cellStyle name="20% - Accent4 7" xfId="125" xr:uid="{00000000-0005-0000-0000-00006C000000}"/>
    <cellStyle name="20% - Accent5 2" xfId="126" xr:uid="{00000000-0005-0000-0000-00006D000000}"/>
    <cellStyle name="20% - Accent5 2 10" xfId="127" xr:uid="{00000000-0005-0000-0000-00006E000000}"/>
    <cellStyle name="20% - Accent5 2 11" xfId="128" xr:uid="{00000000-0005-0000-0000-00006F000000}"/>
    <cellStyle name="20% - Accent5 2 12" xfId="129" xr:uid="{00000000-0005-0000-0000-000070000000}"/>
    <cellStyle name="20% - Accent5 2 2" xfId="130" xr:uid="{00000000-0005-0000-0000-000071000000}"/>
    <cellStyle name="20% - Accent5 2 2 2" xfId="131" xr:uid="{00000000-0005-0000-0000-000072000000}"/>
    <cellStyle name="20% - Accent5 2 3" xfId="132" xr:uid="{00000000-0005-0000-0000-000073000000}"/>
    <cellStyle name="20% - Accent5 2 4" xfId="133" xr:uid="{00000000-0005-0000-0000-000074000000}"/>
    <cellStyle name="20% - Accent5 2 5" xfId="134" xr:uid="{00000000-0005-0000-0000-000075000000}"/>
    <cellStyle name="20% - Accent5 2 6" xfId="135" xr:uid="{00000000-0005-0000-0000-000076000000}"/>
    <cellStyle name="20% - Accent5 2 7" xfId="136" xr:uid="{00000000-0005-0000-0000-000077000000}"/>
    <cellStyle name="20% - Accent5 2 8" xfId="137" xr:uid="{00000000-0005-0000-0000-000078000000}"/>
    <cellStyle name="20% - Accent5 2 9" xfId="138" xr:uid="{00000000-0005-0000-0000-000079000000}"/>
    <cellStyle name="20% - Accent5 3" xfId="139" xr:uid="{00000000-0005-0000-0000-00007A000000}"/>
    <cellStyle name="20% - Accent5 3 2" xfId="140" xr:uid="{00000000-0005-0000-0000-00007B000000}"/>
    <cellStyle name="20% - Accent5 3 3" xfId="141" xr:uid="{00000000-0005-0000-0000-00007C000000}"/>
    <cellStyle name="20% - Accent5 4" xfId="142" xr:uid="{00000000-0005-0000-0000-00007D000000}"/>
    <cellStyle name="20% - Accent5 4 2" xfId="143" xr:uid="{00000000-0005-0000-0000-00007E000000}"/>
    <cellStyle name="20% - Accent5 4 3" xfId="144" xr:uid="{00000000-0005-0000-0000-00007F000000}"/>
    <cellStyle name="20% - Accent5 5" xfId="145" xr:uid="{00000000-0005-0000-0000-000080000000}"/>
    <cellStyle name="20% - Accent5 5 2" xfId="146" xr:uid="{00000000-0005-0000-0000-000081000000}"/>
    <cellStyle name="20% - Accent5 5 3" xfId="147" xr:uid="{00000000-0005-0000-0000-000082000000}"/>
    <cellStyle name="20% - Accent5 6" xfId="148" xr:uid="{00000000-0005-0000-0000-000083000000}"/>
    <cellStyle name="20% - Accent5 6 2" xfId="149" xr:uid="{00000000-0005-0000-0000-000084000000}"/>
    <cellStyle name="20% - Accent5 6 3" xfId="150" xr:uid="{00000000-0005-0000-0000-000085000000}"/>
    <cellStyle name="20% - Accent5 7" xfId="151" xr:uid="{00000000-0005-0000-0000-000086000000}"/>
    <cellStyle name="20% - Accent6 2" xfId="152" xr:uid="{00000000-0005-0000-0000-000087000000}"/>
    <cellStyle name="20% - Accent6 2 10" xfId="153" xr:uid="{00000000-0005-0000-0000-000088000000}"/>
    <cellStyle name="20% - Accent6 2 11" xfId="154" xr:uid="{00000000-0005-0000-0000-000089000000}"/>
    <cellStyle name="20% - Accent6 2 12" xfId="155" xr:uid="{00000000-0005-0000-0000-00008A000000}"/>
    <cellStyle name="20% - Accent6 2 2" xfId="156" xr:uid="{00000000-0005-0000-0000-00008B000000}"/>
    <cellStyle name="20% - Accent6 2 2 2" xfId="157" xr:uid="{00000000-0005-0000-0000-00008C000000}"/>
    <cellStyle name="20% - Accent6 2 3" xfId="158" xr:uid="{00000000-0005-0000-0000-00008D000000}"/>
    <cellStyle name="20% - Accent6 2 4" xfId="159" xr:uid="{00000000-0005-0000-0000-00008E000000}"/>
    <cellStyle name="20% - Accent6 2 5" xfId="160" xr:uid="{00000000-0005-0000-0000-00008F000000}"/>
    <cellStyle name="20% - Accent6 2 6" xfId="161" xr:uid="{00000000-0005-0000-0000-000090000000}"/>
    <cellStyle name="20% - Accent6 2 7" xfId="162" xr:uid="{00000000-0005-0000-0000-000091000000}"/>
    <cellStyle name="20% - Accent6 2 8" xfId="163" xr:uid="{00000000-0005-0000-0000-000092000000}"/>
    <cellStyle name="20% - Accent6 2 9" xfId="164" xr:uid="{00000000-0005-0000-0000-000093000000}"/>
    <cellStyle name="20% - Accent6 3" xfId="165" xr:uid="{00000000-0005-0000-0000-000094000000}"/>
    <cellStyle name="20% - Accent6 3 2" xfId="166" xr:uid="{00000000-0005-0000-0000-000095000000}"/>
    <cellStyle name="20% - Accent6 3 3" xfId="167" xr:uid="{00000000-0005-0000-0000-000096000000}"/>
    <cellStyle name="20% - Accent6 4" xfId="168" xr:uid="{00000000-0005-0000-0000-000097000000}"/>
    <cellStyle name="20% - Accent6 4 2" xfId="169" xr:uid="{00000000-0005-0000-0000-000098000000}"/>
    <cellStyle name="20% - Accent6 4 3" xfId="170" xr:uid="{00000000-0005-0000-0000-000099000000}"/>
    <cellStyle name="20% - Accent6 5" xfId="171" xr:uid="{00000000-0005-0000-0000-00009A000000}"/>
    <cellStyle name="20% - Accent6 5 2" xfId="172" xr:uid="{00000000-0005-0000-0000-00009B000000}"/>
    <cellStyle name="20% - Accent6 5 3" xfId="173" xr:uid="{00000000-0005-0000-0000-00009C000000}"/>
    <cellStyle name="20% - Accent6 6" xfId="174" xr:uid="{00000000-0005-0000-0000-00009D000000}"/>
    <cellStyle name="20% - Accent6 6 2" xfId="175" xr:uid="{00000000-0005-0000-0000-00009E000000}"/>
    <cellStyle name="20% - Accent6 6 3" xfId="176" xr:uid="{00000000-0005-0000-0000-00009F000000}"/>
    <cellStyle name="20% - Accent6 7" xfId="177" xr:uid="{00000000-0005-0000-0000-0000A0000000}"/>
    <cellStyle name="40% - Accent1 2" xfId="178" xr:uid="{00000000-0005-0000-0000-0000A1000000}"/>
    <cellStyle name="40% - Accent1 2 10" xfId="179" xr:uid="{00000000-0005-0000-0000-0000A2000000}"/>
    <cellStyle name="40% - Accent1 2 11" xfId="180" xr:uid="{00000000-0005-0000-0000-0000A3000000}"/>
    <cellStyle name="40% - Accent1 2 12" xfId="181" xr:uid="{00000000-0005-0000-0000-0000A4000000}"/>
    <cellStyle name="40% - Accent1 2 2" xfId="182" xr:uid="{00000000-0005-0000-0000-0000A5000000}"/>
    <cellStyle name="40% - Accent1 2 2 2" xfId="183" xr:uid="{00000000-0005-0000-0000-0000A6000000}"/>
    <cellStyle name="40% - Accent1 2 3" xfId="184" xr:uid="{00000000-0005-0000-0000-0000A7000000}"/>
    <cellStyle name="40% - Accent1 2 4" xfId="185" xr:uid="{00000000-0005-0000-0000-0000A8000000}"/>
    <cellStyle name="40% - Accent1 2 5" xfId="186" xr:uid="{00000000-0005-0000-0000-0000A9000000}"/>
    <cellStyle name="40% - Accent1 2 6" xfId="187" xr:uid="{00000000-0005-0000-0000-0000AA000000}"/>
    <cellStyle name="40% - Accent1 2 7" xfId="188" xr:uid="{00000000-0005-0000-0000-0000AB000000}"/>
    <cellStyle name="40% - Accent1 2 8" xfId="189" xr:uid="{00000000-0005-0000-0000-0000AC000000}"/>
    <cellStyle name="40% - Accent1 2 9" xfId="190" xr:uid="{00000000-0005-0000-0000-0000AD000000}"/>
    <cellStyle name="40% - Accent1 3" xfId="191" xr:uid="{00000000-0005-0000-0000-0000AE000000}"/>
    <cellStyle name="40% - Accent1 3 2" xfId="192" xr:uid="{00000000-0005-0000-0000-0000AF000000}"/>
    <cellStyle name="40% - Accent1 3 3" xfId="193" xr:uid="{00000000-0005-0000-0000-0000B0000000}"/>
    <cellStyle name="40% - Accent1 4" xfId="194" xr:uid="{00000000-0005-0000-0000-0000B1000000}"/>
    <cellStyle name="40% - Accent1 4 2" xfId="195" xr:uid="{00000000-0005-0000-0000-0000B2000000}"/>
    <cellStyle name="40% - Accent1 4 3" xfId="196" xr:uid="{00000000-0005-0000-0000-0000B3000000}"/>
    <cellStyle name="40% - Accent1 5" xfId="197" xr:uid="{00000000-0005-0000-0000-0000B4000000}"/>
    <cellStyle name="40% - Accent1 5 2" xfId="198" xr:uid="{00000000-0005-0000-0000-0000B5000000}"/>
    <cellStyle name="40% - Accent1 5 3" xfId="199" xr:uid="{00000000-0005-0000-0000-0000B6000000}"/>
    <cellStyle name="40% - Accent1 6" xfId="200" xr:uid="{00000000-0005-0000-0000-0000B7000000}"/>
    <cellStyle name="40% - Accent1 6 2" xfId="201" xr:uid="{00000000-0005-0000-0000-0000B8000000}"/>
    <cellStyle name="40% - Accent1 6 3" xfId="202" xr:uid="{00000000-0005-0000-0000-0000B9000000}"/>
    <cellStyle name="40% - Accent1 7" xfId="203" xr:uid="{00000000-0005-0000-0000-0000BA000000}"/>
    <cellStyle name="40% - Accent2 2" xfId="204" xr:uid="{00000000-0005-0000-0000-0000BB000000}"/>
    <cellStyle name="40% - Accent2 2 10" xfId="205" xr:uid="{00000000-0005-0000-0000-0000BC000000}"/>
    <cellStyle name="40% - Accent2 2 11" xfId="206" xr:uid="{00000000-0005-0000-0000-0000BD000000}"/>
    <cellStyle name="40% - Accent2 2 12" xfId="207" xr:uid="{00000000-0005-0000-0000-0000BE000000}"/>
    <cellStyle name="40% - Accent2 2 2" xfId="208" xr:uid="{00000000-0005-0000-0000-0000BF000000}"/>
    <cellStyle name="40% - Accent2 2 2 2" xfId="209" xr:uid="{00000000-0005-0000-0000-0000C0000000}"/>
    <cellStyle name="40% - Accent2 2 3" xfId="210" xr:uid="{00000000-0005-0000-0000-0000C1000000}"/>
    <cellStyle name="40% - Accent2 2 4" xfId="211" xr:uid="{00000000-0005-0000-0000-0000C2000000}"/>
    <cellStyle name="40% - Accent2 2 5" xfId="212" xr:uid="{00000000-0005-0000-0000-0000C3000000}"/>
    <cellStyle name="40% - Accent2 2 6" xfId="213" xr:uid="{00000000-0005-0000-0000-0000C4000000}"/>
    <cellStyle name="40% - Accent2 2 7" xfId="214" xr:uid="{00000000-0005-0000-0000-0000C5000000}"/>
    <cellStyle name="40% - Accent2 2 8" xfId="215" xr:uid="{00000000-0005-0000-0000-0000C6000000}"/>
    <cellStyle name="40% - Accent2 2 9" xfId="216" xr:uid="{00000000-0005-0000-0000-0000C7000000}"/>
    <cellStyle name="40% - Accent2 3" xfId="217" xr:uid="{00000000-0005-0000-0000-0000C8000000}"/>
    <cellStyle name="40% - Accent2 3 2" xfId="218" xr:uid="{00000000-0005-0000-0000-0000C9000000}"/>
    <cellStyle name="40% - Accent2 3 3" xfId="219" xr:uid="{00000000-0005-0000-0000-0000CA000000}"/>
    <cellStyle name="40% - Accent2 4" xfId="220" xr:uid="{00000000-0005-0000-0000-0000CB000000}"/>
    <cellStyle name="40% - Accent2 4 2" xfId="221" xr:uid="{00000000-0005-0000-0000-0000CC000000}"/>
    <cellStyle name="40% - Accent2 4 3" xfId="222" xr:uid="{00000000-0005-0000-0000-0000CD000000}"/>
    <cellStyle name="40% - Accent2 5" xfId="223" xr:uid="{00000000-0005-0000-0000-0000CE000000}"/>
    <cellStyle name="40% - Accent2 5 2" xfId="224" xr:uid="{00000000-0005-0000-0000-0000CF000000}"/>
    <cellStyle name="40% - Accent2 5 3" xfId="225" xr:uid="{00000000-0005-0000-0000-0000D0000000}"/>
    <cellStyle name="40% - Accent2 6" xfId="226" xr:uid="{00000000-0005-0000-0000-0000D1000000}"/>
    <cellStyle name="40% - Accent2 6 2" xfId="227" xr:uid="{00000000-0005-0000-0000-0000D2000000}"/>
    <cellStyle name="40% - Accent2 6 3" xfId="228" xr:uid="{00000000-0005-0000-0000-0000D3000000}"/>
    <cellStyle name="40% - Accent2 7" xfId="229" xr:uid="{00000000-0005-0000-0000-0000D4000000}"/>
    <cellStyle name="40% - Accent3 2" xfId="230" xr:uid="{00000000-0005-0000-0000-0000D5000000}"/>
    <cellStyle name="40% - Accent3 2 10" xfId="231" xr:uid="{00000000-0005-0000-0000-0000D6000000}"/>
    <cellStyle name="40% - Accent3 2 11" xfId="232" xr:uid="{00000000-0005-0000-0000-0000D7000000}"/>
    <cellStyle name="40% - Accent3 2 12" xfId="233" xr:uid="{00000000-0005-0000-0000-0000D8000000}"/>
    <cellStyle name="40% - Accent3 2 2" xfId="234" xr:uid="{00000000-0005-0000-0000-0000D9000000}"/>
    <cellStyle name="40% - Accent3 2 2 2" xfId="235" xr:uid="{00000000-0005-0000-0000-0000DA000000}"/>
    <cellStyle name="40% - Accent3 2 3" xfId="236" xr:uid="{00000000-0005-0000-0000-0000DB000000}"/>
    <cellStyle name="40% - Accent3 2 4" xfId="237" xr:uid="{00000000-0005-0000-0000-0000DC000000}"/>
    <cellStyle name="40% - Accent3 2 5" xfId="238" xr:uid="{00000000-0005-0000-0000-0000DD000000}"/>
    <cellStyle name="40% - Accent3 2 6" xfId="239" xr:uid="{00000000-0005-0000-0000-0000DE000000}"/>
    <cellStyle name="40% - Accent3 2 7" xfId="240" xr:uid="{00000000-0005-0000-0000-0000DF000000}"/>
    <cellStyle name="40% - Accent3 2 8" xfId="241" xr:uid="{00000000-0005-0000-0000-0000E0000000}"/>
    <cellStyle name="40% - Accent3 2 9" xfId="242" xr:uid="{00000000-0005-0000-0000-0000E1000000}"/>
    <cellStyle name="40% - Accent3 3" xfId="243" xr:uid="{00000000-0005-0000-0000-0000E2000000}"/>
    <cellStyle name="40% - Accent3 3 2" xfId="244" xr:uid="{00000000-0005-0000-0000-0000E3000000}"/>
    <cellStyle name="40% - Accent3 3 3" xfId="245" xr:uid="{00000000-0005-0000-0000-0000E4000000}"/>
    <cellStyle name="40% - Accent3 4" xfId="246" xr:uid="{00000000-0005-0000-0000-0000E5000000}"/>
    <cellStyle name="40% - Accent3 4 2" xfId="247" xr:uid="{00000000-0005-0000-0000-0000E6000000}"/>
    <cellStyle name="40% - Accent3 4 3" xfId="248" xr:uid="{00000000-0005-0000-0000-0000E7000000}"/>
    <cellStyle name="40% - Accent3 5" xfId="249" xr:uid="{00000000-0005-0000-0000-0000E8000000}"/>
    <cellStyle name="40% - Accent3 5 2" xfId="250" xr:uid="{00000000-0005-0000-0000-0000E9000000}"/>
    <cellStyle name="40% - Accent3 5 3" xfId="251" xr:uid="{00000000-0005-0000-0000-0000EA000000}"/>
    <cellStyle name="40% - Accent3 6" xfId="252" xr:uid="{00000000-0005-0000-0000-0000EB000000}"/>
    <cellStyle name="40% - Accent3 6 2" xfId="253" xr:uid="{00000000-0005-0000-0000-0000EC000000}"/>
    <cellStyle name="40% - Accent3 6 3" xfId="254" xr:uid="{00000000-0005-0000-0000-0000ED000000}"/>
    <cellStyle name="40% - Accent3 7" xfId="255" xr:uid="{00000000-0005-0000-0000-0000EE000000}"/>
    <cellStyle name="40% - Accent4 2" xfId="256" xr:uid="{00000000-0005-0000-0000-0000EF000000}"/>
    <cellStyle name="40% - Accent4 2 10" xfId="257" xr:uid="{00000000-0005-0000-0000-0000F0000000}"/>
    <cellStyle name="40% - Accent4 2 11" xfId="258" xr:uid="{00000000-0005-0000-0000-0000F1000000}"/>
    <cellStyle name="40% - Accent4 2 12" xfId="259" xr:uid="{00000000-0005-0000-0000-0000F2000000}"/>
    <cellStyle name="40% - Accent4 2 2" xfId="260" xr:uid="{00000000-0005-0000-0000-0000F3000000}"/>
    <cellStyle name="40% - Accent4 2 2 2" xfId="261" xr:uid="{00000000-0005-0000-0000-0000F4000000}"/>
    <cellStyle name="40% - Accent4 2 3" xfId="262" xr:uid="{00000000-0005-0000-0000-0000F5000000}"/>
    <cellStyle name="40% - Accent4 2 4" xfId="263" xr:uid="{00000000-0005-0000-0000-0000F6000000}"/>
    <cellStyle name="40% - Accent4 2 5" xfId="264" xr:uid="{00000000-0005-0000-0000-0000F7000000}"/>
    <cellStyle name="40% - Accent4 2 6" xfId="265" xr:uid="{00000000-0005-0000-0000-0000F8000000}"/>
    <cellStyle name="40% - Accent4 2 7" xfId="266" xr:uid="{00000000-0005-0000-0000-0000F9000000}"/>
    <cellStyle name="40% - Accent4 2 8" xfId="267" xr:uid="{00000000-0005-0000-0000-0000FA000000}"/>
    <cellStyle name="40% - Accent4 2 9" xfId="268" xr:uid="{00000000-0005-0000-0000-0000FB000000}"/>
    <cellStyle name="40% - Accent4 3" xfId="269" xr:uid="{00000000-0005-0000-0000-0000FC000000}"/>
    <cellStyle name="40% - Accent4 3 2" xfId="270" xr:uid="{00000000-0005-0000-0000-0000FD000000}"/>
    <cellStyle name="40% - Accent4 3 3" xfId="271" xr:uid="{00000000-0005-0000-0000-0000FE000000}"/>
    <cellStyle name="40% - Accent4 4" xfId="272" xr:uid="{00000000-0005-0000-0000-0000FF000000}"/>
    <cellStyle name="40% - Accent4 4 2" xfId="273" xr:uid="{00000000-0005-0000-0000-000000010000}"/>
    <cellStyle name="40% - Accent4 4 3" xfId="274" xr:uid="{00000000-0005-0000-0000-000001010000}"/>
    <cellStyle name="40% - Accent4 5" xfId="275" xr:uid="{00000000-0005-0000-0000-000002010000}"/>
    <cellStyle name="40% - Accent4 5 2" xfId="276" xr:uid="{00000000-0005-0000-0000-000003010000}"/>
    <cellStyle name="40% - Accent4 5 3" xfId="277" xr:uid="{00000000-0005-0000-0000-000004010000}"/>
    <cellStyle name="40% - Accent4 6" xfId="278" xr:uid="{00000000-0005-0000-0000-000005010000}"/>
    <cellStyle name="40% - Accent4 6 2" xfId="279" xr:uid="{00000000-0005-0000-0000-000006010000}"/>
    <cellStyle name="40% - Accent4 6 3" xfId="280" xr:uid="{00000000-0005-0000-0000-000007010000}"/>
    <cellStyle name="40% - Accent4 7" xfId="281" xr:uid="{00000000-0005-0000-0000-000008010000}"/>
    <cellStyle name="40% - Accent5 2" xfId="282" xr:uid="{00000000-0005-0000-0000-000009010000}"/>
    <cellStyle name="40% - Accent5 2 10" xfId="283" xr:uid="{00000000-0005-0000-0000-00000A010000}"/>
    <cellStyle name="40% - Accent5 2 11" xfId="284" xr:uid="{00000000-0005-0000-0000-00000B010000}"/>
    <cellStyle name="40% - Accent5 2 12" xfId="285" xr:uid="{00000000-0005-0000-0000-00000C010000}"/>
    <cellStyle name="40% - Accent5 2 2" xfId="286" xr:uid="{00000000-0005-0000-0000-00000D010000}"/>
    <cellStyle name="40% - Accent5 2 2 2" xfId="287" xr:uid="{00000000-0005-0000-0000-00000E010000}"/>
    <cellStyle name="40% - Accent5 2 3" xfId="288" xr:uid="{00000000-0005-0000-0000-00000F010000}"/>
    <cellStyle name="40% - Accent5 2 4" xfId="289" xr:uid="{00000000-0005-0000-0000-000010010000}"/>
    <cellStyle name="40% - Accent5 2 5" xfId="290" xr:uid="{00000000-0005-0000-0000-000011010000}"/>
    <cellStyle name="40% - Accent5 2 6" xfId="291" xr:uid="{00000000-0005-0000-0000-000012010000}"/>
    <cellStyle name="40% - Accent5 2 7" xfId="292" xr:uid="{00000000-0005-0000-0000-000013010000}"/>
    <cellStyle name="40% - Accent5 2 8" xfId="293" xr:uid="{00000000-0005-0000-0000-000014010000}"/>
    <cellStyle name="40% - Accent5 2 9" xfId="294" xr:uid="{00000000-0005-0000-0000-000015010000}"/>
    <cellStyle name="40% - Accent5 3" xfId="295" xr:uid="{00000000-0005-0000-0000-000016010000}"/>
    <cellStyle name="40% - Accent5 3 2" xfId="296" xr:uid="{00000000-0005-0000-0000-000017010000}"/>
    <cellStyle name="40% - Accent5 3 3" xfId="297" xr:uid="{00000000-0005-0000-0000-000018010000}"/>
    <cellStyle name="40% - Accent5 4" xfId="298" xr:uid="{00000000-0005-0000-0000-000019010000}"/>
    <cellStyle name="40% - Accent5 4 2" xfId="299" xr:uid="{00000000-0005-0000-0000-00001A010000}"/>
    <cellStyle name="40% - Accent5 4 3" xfId="300" xr:uid="{00000000-0005-0000-0000-00001B010000}"/>
    <cellStyle name="40% - Accent5 5" xfId="301" xr:uid="{00000000-0005-0000-0000-00001C010000}"/>
    <cellStyle name="40% - Accent5 5 2" xfId="302" xr:uid="{00000000-0005-0000-0000-00001D010000}"/>
    <cellStyle name="40% - Accent5 5 3" xfId="303" xr:uid="{00000000-0005-0000-0000-00001E010000}"/>
    <cellStyle name="40% - Accent5 6" xfId="304" xr:uid="{00000000-0005-0000-0000-00001F010000}"/>
    <cellStyle name="40% - Accent5 6 2" xfId="305" xr:uid="{00000000-0005-0000-0000-000020010000}"/>
    <cellStyle name="40% - Accent5 6 3" xfId="306" xr:uid="{00000000-0005-0000-0000-000021010000}"/>
    <cellStyle name="40% - Accent5 7" xfId="307" xr:uid="{00000000-0005-0000-0000-000022010000}"/>
    <cellStyle name="40% - Accent6 2" xfId="308" xr:uid="{00000000-0005-0000-0000-000023010000}"/>
    <cellStyle name="40% - Accent6 2 10" xfId="309" xr:uid="{00000000-0005-0000-0000-000024010000}"/>
    <cellStyle name="40% - Accent6 2 11" xfId="310" xr:uid="{00000000-0005-0000-0000-000025010000}"/>
    <cellStyle name="40% - Accent6 2 12" xfId="311" xr:uid="{00000000-0005-0000-0000-000026010000}"/>
    <cellStyle name="40% - Accent6 2 2" xfId="312" xr:uid="{00000000-0005-0000-0000-000027010000}"/>
    <cellStyle name="40% - Accent6 2 2 2" xfId="313" xr:uid="{00000000-0005-0000-0000-000028010000}"/>
    <cellStyle name="40% - Accent6 2 3" xfId="314" xr:uid="{00000000-0005-0000-0000-000029010000}"/>
    <cellStyle name="40% - Accent6 2 4" xfId="315" xr:uid="{00000000-0005-0000-0000-00002A010000}"/>
    <cellStyle name="40% - Accent6 2 5" xfId="316" xr:uid="{00000000-0005-0000-0000-00002B010000}"/>
    <cellStyle name="40% - Accent6 2 6" xfId="317" xr:uid="{00000000-0005-0000-0000-00002C010000}"/>
    <cellStyle name="40% - Accent6 2 7" xfId="318" xr:uid="{00000000-0005-0000-0000-00002D010000}"/>
    <cellStyle name="40% - Accent6 2 8" xfId="319" xr:uid="{00000000-0005-0000-0000-00002E010000}"/>
    <cellStyle name="40% - Accent6 2 9" xfId="320" xr:uid="{00000000-0005-0000-0000-00002F010000}"/>
    <cellStyle name="40% - Accent6 3" xfId="321" xr:uid="{00000000-0005-0000-0000-000030010000}"/>
    <cellStyle name="40% - Accent6 3 2" xfId="322" xr:uid="{00000000-0005-0000-0000-000031010000}"/>
    <cellStyle name="40% - Accent6 3 3" xfId="323" xr:uid="{00000000-0005-0000-0000-000032010000}"/>
    <cellStyle name="40% - Accent6 4" xfId="324" xr:uid="{00000000-0005-0000-0000-000033010000}"/>
    <cellStyle name="40% - Accent6 4 2" xfId="325" xr:uid="{00000000-0005-0000-0000-000034010000}"/>
    <cellStyle name="40% - Accent6 4 3" xfId="326" xr:uid="{00000000-0005-0000-0000-000035010000}"/>
    <cellStyle name="40% - Accent6 5" xfId="327" xr:uid="{00000000-0005-0000-0000-000036010000}"/>
    <cellStyle name="40% - Accent6 5 2" xfId="328" xr:uid="{00000000-0005-0000-0000-000037010000}"/>
    <cellStyle name="40% - Accent6 5 3" xfId="329" xr:uid="{00000000-0005-0000-0000-000038010000}"/>
    <cellStyle name="40% - Accent6 6" xfId="330" xr:uid="{00000000-0005-0000-0000-000039010000}"/>
    <cellStyle name="40% - Accent6 6 2" xfId="331" xr:uid="{00000000-0005-0000-0000-00003A010000}"/>
    <cellStyle name="40% - Accent6 6 3" xfId="332" xr:uid="{00000000-0005-0000-0000-00003B010000}"/>
    <cellStyle name="40% - Accent6 7" xfId="333" xr:uid="{00000000-0005-0000-0000-00003C010000}"/>
    <cellStyle name="60% - Accent1 2" xfId="334" xr:uid="{00000000-0005-0000-0000-00003D010000}"/>
    <cellStyle name="60% - Accent1 2 10" xfId="335" xr:uid="{00000000-0005-0000-0000-00003E010000}"/>
    <cellStyle name="60% - Accent1 2 11" xfId="336" xr:uid="{00000000-0005-0000-0000-00003F010000}"/>
    <cellStyle name="60% - Accent1 2 12" xfId="337" xr:uid="{00000000-0005-0000-0000-000040010000}"/>
    <cellStyle name="60% - Accent1 2 2" xfId="338" xr:uid="{00000000-0005-0000-0000-000041010000}"/>
    <cellStyle name="60% - Accent1 2 2 2" xfId="339" xr:uid="{00000000-0005-0000-0000-000042010000}"/>
    <cellStyle name="60% - Accent1 2 3" xfId="340" xr:uid="{00000000-0005-0000-0000-000043010000}"/>
    <cellStyle name="60% - Accent1 2 4" xfId="341" xr:uid="{00000000-0005-0000-0000-000044010000}"/>
    <cellStyle name="60% - Accent1 2 5" xfId="342" xr:uid="{00000000-0005-0000-0000-000045010000}"/>
    <cellStyle name="60% - Accent1 2 6" xfId="343" xr:uid="{00000000-0005-0000-0000-000046010000}"/>
    <cellStyle name="60% - Accent1 2 7" xfId="344" xr:uid="{00000000-0005-0000-0000-000047010000}"/>
    <cellStyle name="60% - Accent1 2 8" xfId="345" xr:uid="{00000000-0005-0000-0000-000048010000}"/>
    <cellStyle name="60% - Accent1 2 9" xfId="346" xr:uid="{00000000-0005-0000-0000-000049010000}"/>
    <cellStyle name="60% - Accent1 3" xfId="347" xr:uid="{00000000-0005-0000-0000-00004A010000}"/>
    <cellStyle name="60% - Accent1 3 2" xfId="348" xr:uid="{00000000-0005-0000-0000-00004B010000}"/>
    <cellStyle name="60% - Accent1 3 3" xfId="349" xr:uid="{00000000-0005-0000-0000-00004C010000}"/>
    <cellStyle name="60% - Accent1 4" xfId="350" xr:uid="{00000000-0005-0000-0000-00004D010000}"/>
    <cellStyle name="60% - Accent1 4 2" xfId="351" xr:uid="{00000000-0005-0000-0000-00004E010000}"/>
    <cellStyle name="60% - Accent1 4 3" xfId="352" xr:uid="{00000000-0005-0000-0000-00004F010000}"/>
    <cellStyle name="60% - Accent1 5" xfId="353" xr:uid="{00000000-0005-0000-0000-000050010000}"/>
    <cellStyle name="60% - Accent1 5 2" xfId="354" xr:uid="{00000000-0005-0000-0000-000051010000}"/>
    <cellStyle name="60% - Accent1 5 3" xfId="355" xr:uid="{00000000-0005-0000-0000-000052010000}"/>
    <cellStyle name="60% - Accent1 6" xfId="356" xr:uid="{00000000-0005-0000-0000-000053010000}"/>
    <cellStyle name="60% - Accent1 6 2" xfId="357" xr:uid="{00000000-0005-0000-0000-000054010000}"/>
    <cellStyle name="60% - Accent1 6 3" xfId="358" xr:uid="{00000000-0005-0000-0000-000055010000}"/>
    <cellStyle name="60% - Accent1 7" xfId="359" xr:uid="{00000000-0005-0000-0000-000056010000}"/>
    <cellStyle name="60% - Accent2 2" xfId="360" xr:uid="{00000000-0005-0000-0000-000057010000}"/>
    <cellStyle name="60% - Accent2 2 10" xfId="361" xr:uid="{00000000-0005-0000-0000-000058010000}"/>
    <cellStyle name="60% - Accent2 2 11" xfId="362" xr:uid="{00000000-0005-0000-0000-000059010000}"/>
    <cellStyle name="60% - Accent2 2 12" xfId="363" xr:uid="{00000000-0005-0000-0000-00005A010000}"/>
    <cellStyle name="60% - Accent2 2 2" xfId="364" xr:uid="{00000000-0005-0000-0000-00005B010000}"/>
    <cellStyle name="60% - Accent2 2 2 2" xfId="365" xr:uid="{00000000-0005-0000-0000-00005C010000}"/>
    <cellStyle name="60% - Accent2 2 3" xfId="366" xr:uid="{00000000-0005-0000-0000-00005D010000}"/>
    <cellStyle name="60% - Accent2 2 4" xfId="367" xr:uid="{00000000-0005-0000-0000-00005E010000}"/>
    <cellStyle name="60% - Accent2 2 5" xfId="368" xr:uid="{00000000-0005-0000-0000-00005F010000}"/>
    <cellStyle name="60% - Accent2 2 6" xfId="369" xr:uid="{00000000-0005-0000-0000-000060010000}"/>
    <cellStyle name="60% - Accent2 2 7" xfId="370" xr:uid="{00000000-0005-0000-0000-000061010000}"/>
    <cellStyle name="60% - Accent2 2 8" xfId="371" xr:uid="{00000000-0005-0000-0000-000062010000}"/>
    <cellStyle name="60% - Accent2 2 9" xfId="372" xr:uid="{00000000-0005-0000-0000-000063010000}"/>
    <cellStyle name="60% - Accent2 3" xfId="373" xr:uid="{00000000-0005-0000-0000-000064010000}"/>
    <cellStyle name="60% - Accent2 3 2" xfId="374" xr:uid="{00000000-0005-0000-0000-000065010000}"/>
    <cellStyle name="60% - Accent2 3 3" xfId="375" xr:uid="{00000000-0005-0000-0000-000066010000}"/>
    <cellStyle name="60% - Accent2 4" xfId="376" xr:uid="{00000000-0005-0000-0000-000067010000}"/>
    <cellStyle name="60% - Accent2 4 2" xfId="377" xr:uid="{00000000-0005-0000-0000-000068010000}"/>
    <cellStyle name="60% - Accent2 4 3" xfId="378" xr:uid="{00000000-0005-0000-0000-000069010000}"/>
    <cellStyle name="60% - Accent2 5" xfId="379" xr:uid="{00000000-0005-0000-0000-00006A010000}"/>
    <cellStyle name="60% - Accent2 5 2" xfId="380" xr:uid="{00000000-0005-0000-0000-00006B010000}"/>
    <cellStyle name="60% - Accent2 5 3" xfId="381" xr:uid="{00000000-0005-0000-0000-00006C010000}"/>
    <cellStyle name="60% - Accent2 6" xfId="382" xr:uid="{00000000-0005-0000-0000-00006D010000}"/>
    <cellStyle name="60% - Accent2 6 2" xfId="383" xr:uid="{00000000-0005-0000-0000-00006E010000}"/>
    <cellStyle name="60% - Accent2 6 3" xfId="384" xr:uid="{00000000-0005-0000-0000-00006F010000}"/>
    <cellStyle name="60% - Accent2 7" xfId="385" xr:uid="{00000000-0005-0000-0000-000070010000}"/>
    <cellStyle name="60% - Accent3 2" xfId="386" xr:uid="{00000000-0005-0000-0000-000071010000}"/>
    <cellStyle name="60% - Accent3 2 10" xfId="387" xr:uid="{00000000-0005-0000-0000-000072010000}"/>
    <cellStyle name="60% - Accent3 2 11" xfId="388" xr:uid="{00000000-0005-0000-0000-000073010000}"/>
    <cellStyle name="60% - Accent3 2 12" xfId="389" xr:uid="{00000000-0005-0000-0000-000074010000}"/>
    <cellStyle name="60% - Accent3 2 2" xfId="390" xr:uid="{00000000-0005-0000-0000-000075010000}"/>
    <cellStyle name="60% - Accent3 2 2 2" xfId="391" xr:uid="{00000000-0005-0000-0000-000076010000}"/>
    <cellStyle name="60% - Accent3 2 3" xfId="392" xr:uid="{00000000-0005-0000-0000-000077010000}"/>
    <cellStyle name="60% - Accent3 2 4" xfId="393" xr:uid="{00000000-0005-0000-0000-000078010000}"/>
    <cellStyle name="60% - Accent3 2 5" xfId="394" xr:uid="{00000000-0005-0000-0000-000079010000}"/>
    <cellStyle name="60% - Accent3 2 6" xfId="395" xr:uid="{00000000-0005-0000-0000-00007A010000}"/>
    <cellStyle name="60% - Accent3 2 7" xfId="396" xr:uid="{00000000-0005-0000-0000-00007B010000}"/>
    <cellStyle name="60% - Accent3 2 8" xfId="397" xr:uid="{00000000-0005-0000-0000-00007C010000}"/>
    <cellStyle name="60% - Accent3 2 9" xfId="398" xr:uid="{00000000-0005-0000-0000-00007D010000}"/>
    <cellStyle name="60% - Accent3 3" xfId="399" xr:uid="{00000000-0005-0000-0000-00007E010000}"/>
    <cellStyle name="60% - Accent3 3 2" xfId="400" xr:uid="{00000000-0005-0000-0000-00007F010000}"/>
    <cellStyle name="60% - Accent3 3 3" xfId="401" xr:uid="{00000000-0005-0000-0000-000080010000}"/>
    <cellStyle name="60% - Accent3 4" xfId="402" xr:uid="{00000000-0005-0000-0000-000081010000}"/>
    <cellStyle name="60% - Accent3 4 2" xfId="403" xr:uid="{00000000-0005-0000-0000-000082010000}"/>
    <cellStyle name="60% - Accent3 4 3" xfId="404" xr:uid="{00000000-0005-0000-0000-000083010000}"/>
    <cellStyle name="60% - Accent3 5" xfId="405" xr:uid="{00000000-0005-0000-0000-000084010000}"/>
    <cellStyle name="60% - Accent3 5 2" xfId="406" xr:uid="{00000000-0005-0000-0000-000085010000}"/>
    <cellStyle name="60% - Accent3 5 3" xfId="407" xr:uid="{00000000-0005-0000-0000-000086010000}"/>
    <cellStyle name="60% - Accent3 6" xfId="408" xr:uid="{00000000-0005-0000-0000-000087010000}"/>
    <cellStyle name="60% - Accent3 6 2" xfId="409" xr:uid="{00000000-0005-0000-0000-000088010000}"/>
    <cellStyle name="60% - Accent3 6 3" xfId="410" xr:uid="{00000000-0005-0000-0000-000089010000}"/>
    <cellStyle name="60% - Accent3 7" xfId="411" xr:uid="{00000000-0005-0000-0000-00008A010000}"/>
    <cellStyle name="60% - Accent4 2" xfId="412" xr:uid="{00000000-0005-0000-0000-00008B010000}"/>
    <cellStyle name="60% - Accent4 2 10" xfId="413" xr:uid="{00000000-0005-0000-0000-00008C010000}"/>
    <cellStyle name="60% - Accent4 2 11" xfId="414" xr:uid="{00000000-0005-0000-0000-00008D010000}"/>
    <cellStyle name="60% - Accent4 2 12" xfId="415" xr:uid="{00000000-0005-0000-0000-00008E010000}"/>
    <cellStyle name="60% - Accent4 2 2" xfId="416" xr:uid="{00000000-0005-0000-0000-00008F010000}"/>
    <cellStyle name="60% - Accent4 2 2 2" xfId="417" xr:uid="{00000000-0005-0000-0000-000090010000}"/>
    <cellStyle name="60% - Accent4 2 3" xfId="418" xr:uid="{00000000-0005-0000-0000-000091010000}"/>
    <cellStyle name="60% - Accent4 2 4" xfId="419" xr:uid="{00000000-0005-0000-0000-000092010000}"/>
    <cellStyle name="60% - Accent4 2 5" xfId="420" xr:uid="{00000000-0005-0000-0000-000093010000}"/>
    <cellStyle name="60% - Accent4 2 6" xfId="421" xr:uid="{00000000-0005-0000-0000-000094010000}"/>
    <cellStyle name="60% - Accent4 2 7" xfId="422" xr:uid="{00000000-0005-0000-0000-000095010000}"/>
    <cellStyle name="60% - Accent4 2 8" xfId="423" xr:uid="{00000000-0005-0000-0000-000096010000}"/>
    <cellStyle name="60% - Accent4 2 9" xfId="424" xr:uid="{00000000-0005-0000-0000-000097010000}"/>
    <cellStyle name="60% - Accent4 3" xfId="425" xr:uid="{00000000-0005-0000-0000-000098010000}"/>
    <cellStyle name="60% - Accent4 3 2" xfId="426" xr:uid="{00000000-0005-0000-0000-000099010000}"/>
    <cellStyle name="60% - Accent4 3 3" xfId="427" xr:uid="{00000000-0005-0000-0000-00009A010000}"/>
    <cellStyle name="60% - Accent4 4" xfId="428" xr:uid="{00000000-0005-0000-0000-00009B010000}"/>
    <cellStyle name="60% - Accent4 4 2" xfId="429" xr:uid="{00000000-0005-0000-0000-00009C010000}"/>
    <cellStyle name="60% - Accent4 4 3" xfId="430" xr:uid="{00000000-0005-0000-0000-00009D010000}"/>
    <cellStyle name="60% - Accent4 5" xfId="431" xr:uid="{00000000-0005-0000-0000-00009E010000}"/>
    <cellStyle name="60% - Accent4 5 2" xfId="432" xr:uid="{00000000-0005-0000-0000-00009F010000}"/>
    <cellStyle name="60% - Accent4 5 3" xfId="433" xr:uid="{00000000-0005-0000-0000-0000A0010000}"/>
    <cellStyle name="60% - Accent4 6" xfId="434" xr:uid="{00000000-0005-0000-0000-0000A1010000}"/>
    <cellStyle name="60% - Accent4 6 2" xfId="435" xr:uid="{00000000-0005-0000-0000-0000A2010000}"/>
    <cellStyle name="60% - Accent4 6 3" xfId="436" xr:uid="{00000000-0005-0000-0000-0000A3010000}"/>
    <cellStyle name="60% - Accent4 7" xfId="437" xr:uid="{00000000-0005-0000-0000-0000A4010000}"/>
    <cellStyle name="60% - Accent5 2" xfId="438" xr:uid="{00000000-0005-0000-0000-0000A5010000}"/>
    <cellStyle name="60% - Accent5 2 10" xfId="439" xr:uid="{00000000-0005-0000-0000-0000A6010000}"/>
    <cellStyle name="60% - Accent5 2 11" xfId="440" xr:uid="{00000000-0005-0000-0000-0000A7010000}"/>
    <cellStyle name="60% - Accent5 2 12" xfId="441" xr:uid="{00000000-0005-0000-0000-0000A8010000}"/>
    <cellStyle name="60% - Accent5 2 2" xfId="442" xr:uid="{00000000-0005-0000-0000-0000A9010000}"/>
    <cellStyle name="60% - Accent5 2 2 2" xfId="443" xr:uid="{00000000-0005-0000-0000-0000AA010000}"/>
    <cellStyle name="60% - Accent5 2 3" xfId="444" xr:uid="{00000000-0005-0000-0000-0000AB010000}"/>
    <cellStyle name="60% - Accent5 2 4" xfId="445" xr:uid="{00000000-0005-0000-0000-0000AC010000}"/>
    <cellStyle name="60% - Accent5 2 5" xfId="446" xr:uid="{00000000-0005-0000-0000-0000AD010000}"/>
    <cellStyle name="60% - Accent5 2 6" xfId="447" xr:uid="{00000000-0005-0000-0000-0000AE010000}"/>
    <cellStyle name="60% - Accent5 2 7" xfId="448" xr:uid="{00000000-0005-0000-0000-0000AF010000}"/>
    <cellStyle name="60% - Accent5 2 8" xfId="449" xr:uid="{00000000-0005-0000-0000-0000B0010000}"/>
    <cellStyle name="60% - Accent5 2 9" xfId="450" xr:uid="{00000000-0005-0000-0000-0000B1010000}"/>
    <cellStyle name="60% - Accent5 3" xfId="451" xr:uid="{00000000-0005-0000-0000-0000B2010000}"/>
    <cellStyle name="60% - Accent5 3 2" xfId="452" xr:uid="{00000000-0005-0000-0000-0000B3010000}"/>
    <cellStyle name="60% - Accent5 3 3" xfId="453" xr:uid="{00000000-0005-0000-0000-0000B4010000}"/>
    <cellStyle name="60% - Accent5 4" xfId="454" xr:uid="{00000000-0005-0000-0000-0000B5010000}"/>
    <cellStyle name="60% - Accent5 4 2" xfId="455" xr:uid="{00000000-0005-0000-0000-0000B6010000}"/>
    <cellStyle name="60% - Accent5 4 3" xfId="456" xr:uid="{00000000-0005-0000-0000-0000B7010000}"/>
    <cellStyle name="60% - Accent5 5" xfId="457" xr:uid="{00000000-0005-0000-0000-0000B8010000}"/>
    <cellStyle name="60% - Accent5 5 2" xfId="458" xr:uid="{00000000-0005-0000-0000-0000B9010000}"/>
    <cellStyle name="60% - Accent5 5 3" xfId="459" xr:uid="{00000000-0005-0000-0000-0000BA010000}"/>
    <cellStyle name="60% - Accent5 6" xfId="460" xr:uid="{00000000-0005-0000-0000-0000BB010000}"/>
    <cellStyle name="60% - Accent5 6 2" xfId="461" xr:uid="{00000000-0005-0000-0000-0000BC010000}"/>
    <cellStyle name="60% - Accent5 6 3" xfId="462" xr:uid="{00000000-0005-0000-0000-0000BD010000}"/>
    <cellStyle name="60% - Accent5 7" xfId="463" xr:uid="{00000000-0005-0000-0000-0000BE010000}"/>
    <cellStyle name="60% - Accent6 2" xfId="464" xr:uid="{00000000-0005-0000-0000-0000BF010000}"/>
    <cellStyle name="60% - Accent6 2 10" xfId="465" xr:uid="{00000000-0005-0000-0000-0000C0010000}"/>
    <cellStyle name="60% - Accent6 2 11" xfId="466" xr:uid="{00000000-0005-0000-0000-0000C1010000}"/>
    <cellStyle name="60% - Accent6 2 12" xfId="467" xr:uid="{00000000-0005-0000-0000-0000C2010000}"/>
    <cellStyle name="60% - Accent6 2 2" xfId="468" xr:uid="{00000000-0005-0000-0000-0000C3010000}"/>
    <cellStyle name="60% - Accent6 2 2 2" xfId="469" xr:uid="{00000000-0005-0000-0000-0000C4010000}"/>
    <cellStyle name="60% - Accent6 2 3" xfId="470" xr:uid="{00000000-0005-0000-0000-0000C5010000}"/>
    <cellStyle name="60% - Accent6 2 4" xfId="471" xr:uid="{00000000-0005-0000-0000-0000C6010000}"/>
    <cellStyle name="60% - Accent6 2 5" xfId="472" xr:uid="{00000000-0005-0000-0000-0000C7010000}"/>
    <cellStyle name="60% - Accent6 2 6" xfId="473" xr:uid="{00000000-0005-0000-0000-0000C8010000}"/>
    <cellStyle name="60% - Accent6 2 7" xfId="474" xr:uid="{00000000-0005-0000-0000-0000C9010000}"/>
    <cellStyle name="60% - Accent6 2 8" xfId="475" xr:uid="{00000000-0005-0000-0000-0000CA010000}"/>
    <cellStyle name="60% - Accent6 2 9" xfId="476" xr:uid="{00000000-0005-0000-0000-0000CB010000}"/>
    <cellStyle name="60% - Accent6 3" xfId="477" xr:uid="{00000000-0005-0000-0000-0000CC010000}"/>
    <cellStyle name="60% - Accent6 3 2" xfId="478" xr:uid="{00000000-0005-0000-0000-0000CD010000}"/>
    <cellStyle name="60% - Accent6 3 3" xfId="479" xr:uid="{00000000-0005-0000-0000-0000CE010000}"/>
    <cellStyle name="60% - Accent6 4" xfId="480" xr:uid="{00000000-0005-0000-0000-0000CF010000}"/>
    <cellStyle name="60% - Accent6 4 2" xfId="481" xr:uid="{00000000-0005-0000-0000-0000D0010000}"/>
    <cellStyle name="60% - Accent6 4 3" xfId="482" xr:uid="{00000000-0005-0000-0000-0000D1010000}"/>
    <cellStyle name="60% - Accent6 5" xfId="483" xr:uid="{00000000-0005-0000-0000-0000D2010000}"/>
    <cellStyle name="60% - Accent6 5 2" xfId="484" xr:uid="{00000000-0005-0000-0000-0000D3010000}"/>
    <cellStyle name="60% - Accent6 5 3" xfId="485" xr:uid="{00000000-0005-0000-0000-0000D4010000}"/>
    <cellStyle name="60% - Accent6 6" xfId="486" xr:uid="{00000000-0005-0000-0000-0000D5010000}"/>
    <cellStyle name="60% - Accent6 6 2" xfId="487" xr:uid="{00000000-0005-0000-0000-0000D6010000}"/>
    <cellStyle name="60% - Accent6 6 3" xfId="488" xr:uid="{00000000-0005-0000-0000-0000D7010000}"/>
    <cellStyle name="60% - Accent6 7" xfId="489" xr:uid="{00000000-0005-0000-0000-0000D8010000}"/>
    <cellStyle name="Accent1 - 20%" xfId="490" xr:uid="{00000000-0005-0000-0000-0000D9010000}"/>
    <cellStyle name="Accent1 - 40%" xfId="491" xr:uid="{00000000-0005-0000-0000-0000DA010000}"/>
    <cellStyle name="Accent1 - 60%" xfId="492" xr:uid="{00000000-0005-0000-0000-0000DB010000}"/>
    <cellStyle name="Accent1 2" xfId="493" xr:uid="{00000000-0005-0000-0000-0000DC010000}"/>
    <cellStyle name="Accent1 2 10" xfId="494" xr:uid="{00000000-0005-0000-0000-0000DD010000}"/>
    <cellStyle name="Accent1 2 11" xfId="495" xr:uid="{00000000-0005-0000-0000-0000DE010000}"/>
    <cellStyle name="Accent1 2 12" xfId="496" xr:uid="{00000000-0005-0000-0000-0000DF010000}"/>
    <cellStyle name="Accent1 2 2" xfId="497" xr:uid="{00000000-0005-0000-0000-0000E0010000}"/>
    <cellStyle name="Accent1 2 2 2" xfId="498" xr:uid="{00000000-0005-0000-0000-0000E1010000}"/>
    <cellStyle name="Accent1 2 3" xfId="499" xr:uid="{00000000-0005-0000-0000-0000E2010000}"/>
    <cellStyle name="Accent1 2 4" xfId="500" xr:uid="{00000000-0005-0000-0000-0000E3010000}"/>
    <cellStyle name="Accent1 2 5" xfId="501" xr:uid="{00000000-0005-0000-0000-0000E4010000}"/>
    <cellStyle name="Accent1 2 6" xfId="502" xr:uid="{00000000-0005-0000-0000-0000E5010000}"/>
    <cellStyle name="Accent1 2 7" xfId="503" xr:uid="{00000000-0005-0000-0000-0000E6010000}"/>
    <cellStyle name="Accent1 2 8" xfId="504" xr:uid="{00000000-0005-0000-0000-0000E7010000}"/>
    <cellStyle name="Accent1 2 9" xfId="505" xr:uid="{00000000-0005-0000-0000-0000E8010000}"/>
    <cellStyle name="Accent1 3" xfId="506" xr:uid="{00000000-0005-0000-0000-0000E9010000}"/>
    <cellStyle name="Accent1 3 2" xfId="507" xr:uid="{00000000-0005-0000-0000-0000EA010000}"/>
    <cellStyle name="Accent1 3 3" xfId="508" xr:uid="{00000000-0005-0000-0000-0000EB010000}"/>
    <cellStyle name="Accent1 4" xfId="509" xr:uid="{00000000-0005-0000-0000-0000EC010000}"/>
    <cellStyle name="Accent1 4 2" xfId="510" xr:uid="{00000000-0005-0000-0000-0000ED010000}"/>
    <cellStyle name="Accent1 4 3" xfId="511" xr:uid="{00000000-0005-0000-0000-0000EE010000}"/>
    <cellStyle name="Accent1 5" xfId="512" xr:uid="{00000000-0005-0000-0000-0000EF010000}"/>
    <cellStyle name="Accent1 5 2" xfId="513" xr:uid="{00000000-0005-0000-0000-0000F0010000}"/>
    <cellStyle name="Accent1 5 3" xfId="514" xr:uid="{00000000-0005-0000-0000-0000F1010000}"/>
    <cellStyle name="Accent1 6" xfId="515" xr:uid="{00000000-0005-0000-0000-0000F2010000}"/>
    <cellStyle name="Accent1 6 2" xfId="516" xr:uid="{00000000-0005-0000-0000-0000F3010000}"/>
    <cellStyle name="Accent1 6 3" xfId="517" xr:uid="{00000000-0005-0000-0000-0000F4010000}"/>
    <cellStyle name="Accent1 7" xfId="518" xr:uid="{00000000-0005-0000-0000-0000F5010000}"/>
    <cellStyle name="Accent1 8" xfId="519" xr:uid="{00000000-0005-0000-0000-0000F6010000}"/>
    <cellStyle name="Accent1 9" xfId="520" xr:uid="{00000000-0005-0000-0000-0000F7010000}"/>
    <cellStyle name="Accent2 - 20%" xfId="521" xr:uid="{00000000-0005-0000-0000-0000F8010000}"/>
    <cellStyle name="Accent2 - 40%" xfId="522" xr:uid="{00000000-0005-0000-0000-0000F9010000}"/>
    <cellStyle name="Accent2 - 60%" xfId="523" xr:uid="{00000000-0005-0000-0000-0000FA010000}"/>
    <cellStyle name="Accent2 2" xfId="524" xr:uid="{00000000-0005-0000-0000-0000FB010000}"/>
    <cellStyle name="Accent2 2 10" xfId="525" xr:uid="{00000000-0005-0000-0000-0000FC010000}"/>
    <cellStyle name="Accent2 2 11" xfId="526" xr:uid="{00000000-0005-0000-0000-0000FD010000}"/>
    <cellStyle name="Accent2 2 12" xfId="527" xr:uid="{00000000-0005-0000-0000-0000FE010000}"/>
    <cellStyle name="Accent2 2 2" xfId="528" xr:uid="{00000000-0005-0000-0000-0000FF010000}"/>
    <cellStyle name="Accent2 2 2 2" xfId="529" xr:uid="{00000000-0005-0000-0000-000000020000}"/>
    <cellStyle name="Accent2 2 3" xfId="530" xr:uid="{00000000-0005-0000-0000-000001020000}"/>
    <cellStyle name="Accent2 2 4" xfId="531" xr:uid="{00000000-0005-0000-0000-000002020000}"/>
    <cellStyle name="Accent2 2 5" xfId="532" xr:uid="{00000000-0005-0000-0000-000003020000}"/>
    <cellStyle name="Accent2 2 6" xfId="533" xr:uid="{00000000-0005-0000-0000-000004020000}"/>
    <cellStyle name="Accent2 2 7" xfId="534" xr:uid="{00000000-0005-0000-0000-000005020000}"/>
    <cellStyle name="Accent2 2 8" xfId="535" xr:uid="{00000000-0005-0000-0000-000006020000}"/>
    <cellStyle name="Accent2 2 9" xfId="536" xr:uid="{00000000-0005-0000-0000-000007020000}"/>
    <cellStyle name="Accent2 3" xfId="537" xr:uid="{00000000-0005-0000-0000-000008020000}"/>
    <cellStyle name="Accent2 3 2" xfId="538" xr:uid="{00000000-0005-0000-0000-000009020000}"/>
    <cellStyle name="Accent2 3 3" xfId="539" xr:uid="{00000000-0005-0000-0000-00000A020000}"/>
    <cellStyle name="Accent2 4" xfId="540" xr:uid="{00000000-0005-0000-0000-00000B020000}"/>
    <cellStyle name="Accent2 4 2" xfId="541" xr:uid="{00000000-0005-0000-0000-00000C020000}"/>
    <cellStyle name="Accent2 4 3" xfId="542" xr:uid="{00000000-0005-0000-0000-00000D020000}"/>
    <cellStyle name="Accent2 5" xfId="543" xr:uid="{00000000-0005-0000-0000-00000E020000}"/>
    <cellStyle name="Accent2 5 2" xfId="544" xr:uid="{00000000-0005-0000-0000-00000F020000}"/>
    <cellStyle name="Accent2 5 3" xfId="545" xr:uid="{00000000-0005-0000-0000-000010020000}"/>
    <cellStyle name="Accent2 6" xfId="546" xr:uid="{00000000-0005-0000-0000-000011020000}"/>
    <cellStyle name="Accent2 6 2" xfId="547" xr:uid="{00000000-0005-0000-0000-000012020000}"/>
    <cellStyle name="Accent2 6 3" xfId="548" xr:uid="{00000000-0005-0000-0000-000013020000}"/>
    <cellStyle name="Accent2 7" xfId="549" xr:uid="{00000000-0005-0000-0000-000014020000}"/>
    <cellStyle name="Accent2 8" xfId="550" xr:uid="{00000000-0005-0000-0000-000015020000}"/>
    <cellStyle name="Accent2 9" xfId="551" xr:uid="{00000000-0005-0000-0000-000016020000}"/>
    <cellStyle name="Accent3 - 20%" xfId="552" xr:uid="{00000000-0005-0000-0000-000017020000}"/>
    <cellStyle name="Accent3 - 40%" xfId="553" xr:uid="{00000000-0005-0000-0000-000018020000}"/>
    <cellStyle name="Accent3 - 60%" xfId="554" xr:uid="{00000000-0005-0000-0000-000019020000}"/>
    <cellStyle name="Accent3 2" xfId="555" xr:uid="{00000000-0005-0000-0000-00001A020000}"/>
    <cellStyle name="Accent3 2 10" xfId="556" xr:uid="{00000000-0005-0000-0000-00001B020000}"/>
    <cellStyle name="Accent3 2 11" xfId="557" xr:uid="{00000000-0005-0000-0000-00001C020000}"/>
    <cellStyle name="Accent3 2 12" xfId="558" xr:uid="{00000000-0005-0000-0000-00001D020000}"/>
    <cellStyle name="Accent3 2 2" xfId="559" xr:uid="{00000000-0005-0000-0000-00001E020000}"/>
    <cellStyle name="Accent3 2 2 2" xfId="560" xr:uid="{00000000-0005-0000-0000-00001F020000}"/>
    <cellStyle name="Accent3 2 3" xfId="561" xr:uid="{00000000-0005-0000-0000-000020020000}"/>
    <cellStyle name="Accent3 2 4" xfId="562" xr:uid="{00000000-0005-0000-0000-000021020000}"/>
    <cellStyle name="Accent3 2 5" xfId="563" xr:uid="{00000000-0005-0000-0000-000022020000}"/>
    <cellStyle name="Accent3 2 6" xfId="564" xr:uid="{00000000-0005-0000-0000-000023020000}"/>
    <cellStyle name="Accent3 2 7" xfId="565" xr:uid="{00000000-0005-0000-0000-000024020000}"/>
    <cellStyle name="Accent3 2 8" xfId="566" xr:uid="{00000000-0005-0000-0000-000025020000}"/>
    <cellStyle name="Accent3 2 9" xfId="567" xr:uid="{00000000-0005-0000-0000-000026020000}"/>
    <cellStyle name="Accent3 3" xfId="568" xr:uid="{00000000-0005-0000-0000-000027020000}"/>
    <cellStyle name="Accent3 3 2" xfId="569" xr:uid="{00000000-0005-0000-0000-000028020000}"/>
    <cellStyle name="Accent3 3 3" xfId="570" xr:uid="{00000000-0005-0000-0000-000029020000}"/>
    <cellStyle name="Accent3 4" xfId="571" xr:uid="{00000000-0005-0000-0000-00002A020000}"/>
    <cellStyle name="Accent3 4 2" xfId="572" xr:uid="{00000000-0005-0000-0000-00002B020000}"/>
    <cellStyle name="Accent3 4 3" xfId="573" xr:uid="{00000000-0005-0000-0000-00002C020000}"/>
    <cellStyle name="Accent3 5" xfId="574" xr:uid="{00000000-0005-0000-0000-00002D020000}"/>
    <cellStyle name="Accent3 5 2" xfId="575" xr:uid="{00000000-0005-0000-0000-00002E020000}"/>
    <cellStyle name="Accent3 5 3" xfId="576" xr:uid="{00000000-0005-0000-0000-00002F020000}"/>
    <cellStyle name="Accent3 6" xfId="577" xr:uid="{00000000-0005-0000-0000-000030020000}"/>
    <cellStyle name="Accent3 6 2" xfId="578" xr:uid="{00000000-0005-0000-0000-000031020000}"/>
    <cellStyle name="Accent3 6 3" xfId="579" xr:uid="{00000000-0005-0000-0000-000032020000}"/>
    <cellStyle name="Accent3 7" xfId="580" xr:uid="{00000000-0005-0000-0000-000033020000}"/>
    <cellStyle name="Accent3 8" xfId="581" xr:uid="{00000000-0005-0000-0000-000034020000}"/>
    <cellStyle name="Accent3 9" xfId="582" xr:uid="{00000000-0005-0000-0000-000035020000}"/>
    <cellStyle name="Accent4 - 20%" xfId="583" xr:uid="{00000000-0005-0000-0000-000036020000}"/>
    <cellStyle name="Accent4 - 40%" xfId="584" xr:uid="{00000000-0005-0000-0000-000037020000}"/>
    <cellStyle name="Accent4 - 60%" xfId="585" xr:uid="{00000000-0005-0000-0000-000038020000}"/>
    <cellStyle name="Accent4 2" xfId="586" xr:uid="{00000000-0005-0000-0000-000039020000}"/>
    <cellStyle name="Accent4 2 10" xfId="587" xr:uid="{00000000-0005-0000-0000-00003A020000}"/>
    <cellStyle name="Accent4 2 11" xfId="588" xr:uid="{00000000-0005-0000-0000-00003B020000}"/>
    <cellStyle name="Accent4 2 12" xfId="589" xr:uid="{00000000-0005-0000-0000-00003C020000}"/>
    <cellStyle name="Accent4 2 2" xfId="590" xr:uid="{00000000-0005-0000-0000-00003D020000}"/>
    <cellStyle name="Accent4 2 2 2" xfId="591" xr:uid="{00000000-0005-0000-0000-00003E020000}"/>
    <cellStyle name="Accent4 2 3" xfId="592" xr:uid="{00000000-0005-0000-0000-00003F020000}"/>
    <cellStyle name="Accent4 2 4" xfId="593" xr:uid="{00000000-0005-0000-0000-000040020000}"/>
    <cellStyle name="Accent4 2 5" xfId="594" xr:uid="{00000000-0005-0000-0000-000041020000}"/>
    <cellStyle name="Accent4 2 6" xfId="595" xr:uid="{00000000-0005-0000-0000-000042020000}"/>
    <cellStyle name="Accent4 2 7" xfId="596" xr:uid="{00000000-0005-0000-0000-000043020000}"/>
    <cellStyle name="Accent4 2 8" xfId="597" xr:uid="{00000000-0005-0000-0000-000044020000}"/>
    <cellStyle name="Accent4 2 9" xfId="598" xr:uid="{00000000-0005-0000-0000-000045020000}"/>
    <cellStyle name="Accent4 3" xfId="599" xr:uid="{00000000-0005-0000-0000-000046020000}"/>
    <cellStyle name="Accent4 3 2" xfId="600" xr:uid="{00000000-0005-0000-0000-000047020000}"/>
    <cellStyle name="Accent4 3 3" xfId="601" xr:uid="{00000000-0005-0000-0000-000048020000}"/>
    <cellStyle name="Accent4 4" xfId="602" xr:uid="{00000000-0005-0000-0000-000049020000}"/>
    <cellStyle name="Accent4 4 2" xfId="603" xr:uid="{00000000-0005-0000-0000-00004A020000}"/>
    <cellStyle name="Accent4 4 3" xfId="604" xr:uid="{00000000-0005-0000-0000-00004B020000}"/>
    <cellStyle name="Accent4 5" xfId="605" xr:uid="{00000000-0005-0000-0000-00004C020000}"/>
    <cellStyle name="Accent4 5 2" xfId="606" xr:uid="{00000000-0005-0000-0000-00004D020000}"/>
    <cellStyle name="Accent4 5 3" xfId="607" xr:uid="{00000000-0005-0000-0000-00004E020000}"/>
    <cellStyle name="Accent4 6" xfId="608" xr:uid="{00000000-0005-0000-0000-00004F020000}"/>
    <cellStyle name="Accent4 6 2" xfId="609" xr:uid="{00000000-0005-0000-0000-000050020000}"/>
    <cellStyle name="Accent4 6 3" xfId="610" xr:uid="{00000000-0005-0000-0000-000051020000}"/>
    <cellStyle name="Accent4 7" xfId="611" xr:uid="{00000000-0005-0000-0000-000052020000}"/>
    <cellStyle name="Accent4 8" xfId="612" xr:uid="{00000000-0005-0000-0000-000053020000}"/>
    <cellStyle name="Accent4 9" xfId="613" xr:uid="{00000000-0005-0000-0000-000054020000}"/>
    <cellStyle name="Accent5 - 20%" xfId="614" xr:uid="{00000000-0005-0000-0000-000055020000}"/>
    <cellStyle name="Accent5 - 40%" xfId="615" xr:uid="{00000000-0005-0000-0000-000056020000}"/>
    <cellStyle name="Accent5 - 60%" xfId="616" xr:uid="{00000000-0005-0000-0000-000057020000}"/>
    <cellStyle name="Accent5 2" xfId="617" xr:uid="{00000000-0005-0000-0000-000058020000}"/>
    <cellStyle name="Accent5 2 10" xfId="618" xr:uid="{00000000-0005-0000-0000-000059020000}"/>
    <cellStyle name="Accent5 2 11" xfId="619" xr:uid="{00000000-0005-0000-0000-00005A020000}"/>
    <cellStyle name="Accent5 2 12" xfId="620" xr:uid="{00000000-0005-0000-0000-00005B020000}"/>
    <cellStyle name="Accent5 2 2" xfId="621" xr:uid="{00000000-0005-0000-0000-00005C020000}"/>
    <cellStyle name="Accent5 2 2 2" xfId="622" xr:uid="{00000000-0005-0000-0000-00005D020000}"/>
    <cellStyle name="Accent5 2 3" xfId="623" xr:uid="{00000000-0005-0000-0000-00005E020000}"/>
    <cellStyle name="Accent5 2 4" xfId="624" xr:uid="{00000000-0005-0000-0000-00005F020000}"/>
    <cellStyle name="Accent5 2 5" xfId="625" xr:uid="{00000000-0005-0000-0000-000060020000}"/>
    <cellStyle name="Accent5 2 6" xfId="626" xr:uid="{00000000-0005-0000-0000-000061020000}"/>
    <cellStyle name="Accent5 2 7" xfId="627" xr:uid="{00000000-0005-0000-0000-000062020000}"/>
    <cellStyle name="Accent5 2 8" xfId="628" xr:uid="{00000000-0005-0000-0000-000063020000}"/>
    <cellStyle name="Accent5 2 9" xfId="629" xr:uid="{00000000-0005-0000-0000-000064020000}"/>
    <cellStyle name="Accent5 3" xfId="630" xr:uid="{00000000-0005-0000-0000-000065020000}"/>
    <cellStyle name="Accent5 3 2" xfId="631" xr:uid="{00000000-0005-0000-0000-000066020000}"/>
    <cellStyle name="Accent5 3 3" xfId="632" xr:uid="{00000000-0005-0000-0000-000067020000}"/>
    <cellStyle name="Accent5 4" xfId="633" xr:uid="{00000000-0005-0000-0000-000068020000}"/>
    <cellStyle name="Accent5 4 2" xfId="634" xr:uid="{00000000-0005-0000-0000-000069020000}"/>
    <cellStyle name="Accent5 4 3" xfId="635" xr:uid="{00000000-0005-0000-0000-00006A020000}"/>
    <cellStyle name="Accent5 5" xfId="636" xr:uid="{00000000-0005-0000-0000-00006B020000}"/>
    <cellStyle name="Accent5 5 2" xfId="637" xr:uid="{00000000-0005-0000-0000-00006C020000}"/>
    <cellStyle name="Accent5 5 3" xfId="638" xr:uid="{00000000-0005-0000-0000-00006D020000}"/>
    <cellStyle name="Accent5 6" xfId="639" xr:uid="{00000000-0005-0000-0000-00006E020000}"/>
    <cellStyle name="Accent5 6 2" xfId="640" xr:uid="{00000000-0005-0000-0000-00006F020000}"/>
    <cellStyle name="Accent5 6 3" xfId="641" xr:uid="{00000000-0005-0000-0000-000070020000}"/>
    <cellStyle name="Accent5 7" xfId="642" xr:uid="{00000000-0005-0000-0000-000071020000}"/>
    <cellStyle name="Accent5 8" xfId="643" xr:uid="{00000000-0005-0000-0000-000072020000}"/>
    <cellStyle name="Accent5 9" xfId="644" xr:uid="{00000000-0005-0000-0000-000073020000}"/>
    <cellStyle name="Accent6 - 20%" xfId="645" xr:uid="{00000000-0005-0000-0000-000074020000}"/>
    <cellStyle name="Accent6 - 40%" xfId="646" xr:uid="{00000000-0005-0000-0000-000075020000}"/>
    <cellStyle name="Accent6 - 60%" xfId="647" xr:uid="{00000000-0005-0000-0000-000076020000}"/>
    <cellStyle name="Accent6 2" xfId="648" xr:uid="{00000000-0005-0000-0000-000077020000}"/>
    <cellStyle name="Accent6 2 10" xfId="649" xr:uid="{00000000-0005-0000-0000-000078020000}"/>
    <cellStyle name="Accent6 2 11" xfId="650" xr:uid="{00000000-0005-0000-0000-000079020000}"/>
    <cellStyle name="Accent6 2 12" xfId="651" xr:uid="{00000000-0005-0000-0000-00007A020000}"/>
    <cellStyle name="Accent6 2 2" xfId="652" xr:uid="{00000000-0005-0000-0000-00007B020000}"/>
    <cellStyle name="Accent6 2 2 2" xfId="653" xr:uid="{00000000-0005-0000-0000-00007C020000}"/>
    <cellStyle name="Accent6 2 3" xfId="654" xr:uid="{00000000-0005-0000-0000-00007D020000}"/>
    <cellStyle name="Accent6 2 4" xfId="655" xr:uid="{00000000-0005-0000-0000-00007E020000}"/>
    <cellStyle name="Accent6 2 5" xfId="656" xr:uid="{00000000-0005-0000-0000-00007F020000}"/>
    <cellStyle name="Accent6 2 6" xfId="657" xr:uid="{00000000-0005-0000-0000-000080020000}"/>
    <cellStyle name="Accent6 2 7" xfId="658" xr:uid="{00000000-0005-0000-0000-000081020000}"/>
    <cellStyle name="Accent6 2 8" xfId="659" xr:uid="{00000000-0005-0000-0000-000082020000}"/>
    <cellStyle name="Accent6 2 9" xfId="660" xr:uid="{00000000-0005-0000-0000-000083020000}"/>
    <cellStyle name="Accent6 3" xfId="661" xr:uid="{00000000-0005-0000-0000-000084020000}"/>
    <cellStyle name="Accent6 3 2" xfId="662" xr:uid="{00000000-0005-0000-0000-000085020000}"/>
    <cellStyle name="Accent6 3 3" xfId="663" xr:uid="{00000000-0005-0000-0000-000086020000}"/>
    <cellStyle name="Accent6 4" xfId="664" xr:uid="{00000000-0005-0000-0000-000087020000}"/>
    <cellStyle name="Accent6 4 2" xfId="665" xr:uid="{00000000-0005-0000-0000-000088020000}"/>
    <cellStyle name="Accent6 4 3" xfId="666" xr:uid="{00000000-0005-0000-0000-000089020000}"/>
    <cellStyle name="Accent6 5" xfId="667" xr:uid="{00000000-0005-0000-0000-00008A020000}"/>
    <cellStyle name="Accent6 5 2" xfId="668" xr:uid="{00000000-0005-0000-0000-00008B020000}"/>
    <cellStyle name="Accent6 5 3" xfId="669" xr:uid="{00000000-0005-0000-0000-00008C020000}"/>
    <cellStyle name="Accent6 6" xfId="670" xr:uid="{00000000-0005-0000-0000-00008D020000}"/>
    <cellStyle name="Accent6 6 2" xfId="671" xr:uid="{00000000-0005-0000-0000-00008E020000}"/>
    <cellStyle name="Accent6 6 3" xfId="672" xr:uid="{00000000-0005-0000-0000-00008F020000}"/>
    <cellStyle name="Accent6 7" xfId="673" xr:uid="{00000000-0005-0000-0000-000090020000}"/>
    <cellStyle name="Accent6 8" xfId="674" xr:uid="{00000000-0005-0000-0000-000091020000}"/>
    <cellStyle name="Accent6 9" xfId="675" xr:uid="{00000000-0005-0000-0000-000092020000}"/>
    <cellStyle name="Bad 2" xfId="676" xr:uid="{00000000-0005-0000-0000-000093020000}"/>
    <cellStyle name="Bad 2 10" xfId="677" xr:uid="{00000000-0005-0000-0000-000094020000}"/>
    <cellStyle name="Bad 2 11" xfId="678" xr:uid="{00000000-0005-0000-0000-000095020000}"/>
    <cellStyle name="Bad 2 12" xfId="679" xr:uid="{00000000-0005-0000-0000-000096020000}"/>
    <cellStyle name="Bad 2 2" xfId="680" xr:uid="{00000000-0005-0000-0000-000097020000}"/>
    <cellStyle name="Bad 2 2 2" xfId="681" xr:uid="{00000000-0005-0000-0000-000098020000}"/>
    <cellStyle name="Bad 2 3" xfId="682" xr:uid="{00000000-0005-0000-0000-000099020000}"/>
    <cellStyle name="Bad 2 4" xfId="683" xr:uid="{00000000-0005-0000-0000-00009A020000}"/>
    <cellStyle name="Bad 2 5" xfId="684" xr:uid="{00000000-0005-0000-0000-00009B020000}"/>
    <cellStyle name="Bad 2 6" xfId="685" xr:uid="{00000000-0005-0000-0000-00009C020000}"/>
    <cellStyle name="Bad 2 7" xfId="686" xr:uid="{00000000-0005-0000-0000-00009D020000}"/>
    <cellStyle name="Bad 2 8" xfId="687" xr:uid="{00000000-0005-0000-0000-00009E020000}"/>
    <cellStyle name="Bad 2 9" xfId="688" xr:uid="{00000000-0005-0000-0000-00009F020000}"/>
    <cellStyle name="Bad 3" xfId="689" xr:uid="{00000000-0005-0000-0000-0000A0020000}"/>
    <cellStyle name="Bad 3 2" xfId="690" xr:uid="{00000000-0005-0000-0000-0000A1020000}"/>
    <cellStyle name="Bad 3 3" xfId="691" xr:uid="{00000000-0005-0000-0000-0000A2020000}"/>
    <cellStyle name="Bad 4" xfId="692" xr:uid="{00000000-0005-0000-0000-0000A3020000}"/>
    <cellStyle name="Bad 4 2" xfId="693" xr:uid="{00000000-0005-0000-0000-0000A4020000}"/>
    <cellStyle name="Bad 4 3" xfId="694" xr:uid="{00000000-0005-0000-0000-0000A5020000}"/>
    <cellStyle name="Bad 5" xfId="695" xr:uid="{00000000-0005-0000-0000-0000A6020000}"/>
    <cellStyle name="Bad 5 2" xfId="696" xr:uid="{00000000-0005-0000-0000-0000A7020000}"/>
    <cellStyle name="Bad 5 3" xfId="697" xr:uid="{00000000-0005-0000-0000-0000A8020000}"/>
    <cellStyle name="Bad 6" xfId="698" xr:uid="{00000000-0005-0000-0000-0000A9020000}"/>
    <cellStyle name="Bad 6 2" xfId="699" xr:uid="{00000000-0005-0000-0000-0000AA020000}"/>
    <cellStyle name="Bad 6 3" xfId="700" xr:uid="{00000000-0005-0000-0000-0000AB020000}"/>
    <cellStyle name="Bad 7" xfId="701" xr:uid="{00000000-0005-0000-0000-0000AC020000}"/>
    <cellStyle name="Calc Currency (0)" xfId="702" xr:uid="{00000000-0005-0000-0000-0000AD020000}"/>
    <cellStyle name="Calc Currency (0) 10" xfId="703" xr:uid="{00000000-0005-0000-0000-0000AE020000}"/>
    <cellStyle name="Calc Currency (0) 11" xfId="704" xr:uid="{00000000-0005-0000-0000-0000AF020000}"/>
    <cellStyle name="Calc Currency (0) 12" xfId="705" xr:uid="{00000000-0005-0000-0000-0000B0020000}"/>
    <cellStyle name="Calc Currency (0) 2" xfId="706" xr:uid="{00000000-0005-0000-0000-0000B1020000}"/>
    <cellStyle name="Calc Currency (0) 3" xfId="707" xr:uid="{00000000-0005-0000-0000-0000B2020000}"/>
    <cellStyle name="Calc Currency (0) 4" xfId="708" xr:uid="{00000000-0005-0000-0000-0000B3020000}"/>
    <cellStyle name="Calc Currency (0) 5" xfId="709" xr:uid="{00000000-0005-0000-0000-0000B4020000}"/>
    <cellStyle name="Calc Currency (0) 6" xfId="710" xr:uid="{00000000-0005-0000-0000-0000B5020000}"/>
    <cellStyle name="Calc Currency (0) 7" xfId="711" xr:uid="{00000000-0005-0000-0000-0000B6020000}"/>
    <cellStyle name="Calc Currency (0) 8" xfId="712" xr:uid="{00000000-0005-0000-0000-0000B7020000}"/>
    <cellStyle name="Calc Currency (0) 9" xfId="713" xr:uid="{00000000-0005-0000-0000-0000B8020000}"/>
    <cellStyle name="Calc Currency (2)" xfId="714" xr:uid="{00000000-0005-0000-0000-0000B9020000}"/>
    <cellStyle name="Calc Percent (0)" xfId="715" xr:uid="{00000000-0005-0000-0000-0000BA020000}"/>
    <cellStyle name="Calc Percent (1)" xfId="716" xr:uid="{00000000-0005-0000-0000-0000BB020000}"/>
    <cellStyle name="Calc Percent (2)" xfId="717" xr:uid="{00000000-0005-0000-0000-0000BC020000}"/>
    <cellStyle name="Calc Units (0)" xfId="718" xr:uid="{00000000-0005-0000-0000-0000BD020000}"/>
    <cellStyle name="Calc Units (1)" xfId="719" xr:uid="{00000000-0005-0000-0000-0000BE020000}"/>
    <cellStyle name="Calc Units (2)" xfId="720" xr:uid="{00000000-0005-0000-0000-0000BF020000}"/>
    <cellStyle name="Calculation 2" xfId="721" xr:uid="{00000000-0005-0000-0000-0000C0020000}"/>
    <cellStyle name="Calculation 2 10" xfId="722" xr:uid="{00000000-0005-0000-0000-0000C1020000}"/>
    <cellStyle name="Calculation 2 10 2" xfId="723" xr:uid="{00000000-0005-0000-0000-0000C2020000}"/>
    <cellStyle name="Calculation 2 10 2 2" xfId="21408" xr:uid="{00000000-0005-0000-0000-0000C3020000}"/>
    <cellStyle name="Calculation 2 10 3" xfId="724" xr:uid="{00000000-0005-0000-0000-0000C4020000}"/>
    <cellStyle name="Calculation 2 10 3 2" xfId="21407" xr:uid="{00000000-0005-0000-0000-0000C5020000}"/>
    <cellStyle name="Calculation 2 10 4" xfId="725" xr:uid="{00000000-0005-0000-0000-0000C6020000}"/>
    <cellStyle name="Calculation 2 10 4 2" xfId="21406" xr:uid="{00000000-0005-0000-0000-0000C7020000}"/>
    <cellStyle name="Calculation 2 10 5" xfId="726" xr:uid="{00000000-0005-0000-0000-0000C8020000}"/>
    <cellStyle name="Calculation 2 10 5 2" xfId="21405" xr:uid="{00000000-0005-0000-0000-0000C9020000}"/>
    <cellStyle name="Calculation 2 11" xfId="727" xr:uid="{00000000-0005-0000-0000-0000CA020000}"/>
    <cellStyle name="Calculation 2 11 2" xfId="728" xr:uid="{00000000-0005-0000-0000-0000CB020000}"/>
    <cellStyle name="Calculation 2 11 2 2" xfId="21403" xr:uid="{00000000-0005-0000-0000-0000CC020000}"/>
    <cellStyle name="Calculation 2 11 3" xfId="729" xr:uid="{00000000-0005-0000-0000-0000CD020000}"/>
    <cellStyle name="Calculation 2 11 3 2" xfId="21402" xr:uid="{00000000-0005-0000-0000-0000CE020000}"/>
    <cellStyle name="Calculation 2 11 4" xfId="730" xr:uid="{00000000-0005-0000-0000-0000CF020000}"/>
    <cellStyle name="Calculation 2 11 4 2" xfId="21401" xr:uid="{00000000-0005-0000-0000-0000D0020000}"/>
    <cellStyle name="Calculation 2 11 5" xfId="731" xr:uid="{00000000-0005-0000-0000-0000D1020000}"/>
    <cellStyle name="Calculation 2 11 5 2" xfId="21400" xr:uid="{00000000-0005-0000-0000-0000D2020000}"/>
    <cellStyle name="Calculation 2 11 6" xfId="21404" xr:uid="{00000000-0005-0000-0000-0000D3020000}"/>
    <cellStyle name="Calculation 2 12" xfId="732" xr:uid="{00000000-0005-0000-0000-0000D4020000}"/>
    <cellStyle name="Calculation 2 12 2" xfId="733" xr:uid="{00000000-0005-0000-0000-0000D5020000}"/>
    <cellStyle name="Calculation 2 12 2 2" xfId="21398" xr:uid="{00000000-0005-0000-0000-0000D6020000}"/>
    <cellStyle name="Calculation 2 12 3" xfId="734" xr:uid="{00000000-0005-0000-0000-0000D7020000}"/>
    <cellStyle name="Calculation 2 12 3 2" xfId="21397" xr:uid="{00000000-0005-0000-0000-0000D8020000}"/>
    <cellStyle name="Calculation 2 12 4" xfId="735" xr:uid="{00000000-0005-0000-0000-0000D9020000}"/>
    <cellStyle name="Calculation 2 12 4 2" xfId="21396" xr:uid="{00000000-0005-0000-0000-0000DA020000}"/>
    <cellStyle name="Calculation 2 12 5" xfId="736" xr:uid="{00000000-0005-0000-0000-0000DB020000}"/>
    <cellStyle name="Calculation 2 12 5 2" xfId="21395" xr:uid="{00000000-0005-0000-0000-0000DC020000}"/>
    <cellStyle name="Calculation 2 12 6" xfId="21399" xr:uid="{00000000-0005-0000-0000-0000DD020000}"/>
    <cellStyle name="Calculation 2 13" xfId="737" xr:uid="{00000000-0005-0000-0000-0000DE020000}"/>
    <cellStyle name="Calculation 2 13 2" xfId="738" xr:uid="{00000000-0005-0000-0000-0000DF020000}"/>
    <cellStyle name="Calculation 2 13 2 2" xfId="21393" xr:uid="{00000000-0005-0000-0000-0000E0020000}"/>
    <cellStyle name="Calculation 2 13 3" xfId="739" xr:uid="{00000000-0005-0000-0000-0000E1020000}"/>
    <cellStyle name="Calculation 2 13 3 2" xfId="21392" xr:uid="{00000000-0005-0000-0000-0000E2020000}"/>
    <cellStyle name="Calculation 2 13 4" xfId="740" xr:uid="{00000000-0005-0000-0000-0000E3020000}"/>
    <cellStyle name="Calculation 2 13 4 2" xfId="21391" xr:uid="{00000000-0005-0000-0000-0000E4020000}"/>
    <cellStyle name="Calculation 2 13 5" xfId="21394" xr:uid="{00000000-0005-0000-0000-0000E5020000}"/>
    <cellStyle name="Calculation 2 14" xfId="741" xr:uid="{00000000-0005-0000-0000-0000E6020000}"/>
    <cellStyle name="Calculation 2 14 2" xfId="21390" xr:uid="{00000000-0005-0000-0000-0000E7020000}"/>
    <cellStyle name="Calculation 2 15" xfId="742" xr:uid="{00000000-0005-0000-0000-0000E8020000}"/>
    <cellStyle name="Calculation 2 15 2" xfId="21389" xr:uid="{00000000-0005-0000-0000-0000E9020000}"/>
    <cellStyle name="Calculation 2 16" xfId="743" xr:uid="{00000000-0005-0000-0000-0000EA020000}"/>
    <cellStyle name="Calculation 2 16 2" xfId="21388" xr:uid="{00000000-0005-0000-0000-0000EB020000}"/>
    <cellStyle name="Calculation 2 17" xfId="21409" xr:uid="{00000000-0005-0000-0000-0000EC020000}"/>
    <cellStyle name="Calculation 2 2" xfId="744" xr:uid="{00000000-0005-0000-0000-0000ED020000}"/>
    <cellStyle name="Calculation 2 2 10" xfId="21387" xr:uid="{00000000-0005-0000-0000-0000EE020000}"/>
    <cellStyle name="Calculation 2 2 2" xfId="745" xr:uid="{00000000-0005-0000-0000-0000EF020000}"/>
    <cellStyle name="Calculation 2 2 2 2" xfId="746" xr:uid="{00000000-0005-0000-0000-0000F0020000}"/>
    <cellStyle name="Calculation 2 2 2 2 2" xfId="21385" xr:uid="{00000000-0005-0000-0000-0000F1020000}"/>
    <cellStyle name="Calculation 2 2 2 3" xfId="747" xr:uid="{00000000-0005-0000-0000-0000F2020000}"/>
    <cellStyle name="Calculation 2 2 2 3 2" xfId="21384" xr:uid="{00000000-0005-0000-0000-0000F3020000}"/>
    <cellStyle name="Calculation 2 2 2 4" xfId="748" xr:uid="{00000000-0005-0000-0000-0000F4020000}"/>
    <cellStyle name="Calculation 2 2 2 4 2" xfId="21383" xr:uid="{00000000-0005-0000-0000-0000F5020000}"/>
    <cellStyle name="Calculation 2 2 2 5" xfId="21386" xr:uid="{00000000-0005-0000-0000-0000F6020000}"/>
    <cellStyle name="Calculation 2 2 3" xfId="749" xr:uid="{00000000-0005-0000-0000-0000F7020000}"/>
    <cellStyle name="Calculation 2 2 3 2" xfId="750" xr:uid="{00000000-0005-0000-0000-0000F8020000}"/>
    <cellStyle name="Calculation 2 2 3 2 2" xfId="21381" xr:uid="{00000000-0005-0000-0000-0000F9020000}"/>
    <cellStyle name="Calculation 2 2 3 3" xfId="751" xr:uid="{00000000-0005-0000-0000-0000FA020000}"/>
    <cellStyle name="Calculation 2 2 3 3 2" xfId="21380" xr:uid="{00000000-0005-0000-0000-0000FB020000}"/>
    <cellStyle name="Calculation 2 2 3 4" xfId="752" xr:uid="{00000000-0005-0000-0000-0000FC020000}"/>
    <cellStyle name="Calculation 2 2 3 4 2" xfId="21379" xr:uid="{00000000-0005-0000-0000-0000FD020000}"/>
    <cellStyle name="Calculation 2 2 3 5" xfId="21382" xr:uid="{00000000-0005-0000-0000-0000FE020000}"/>
    <cellStyle name="Calculation 2 2 4" xfId="753" xr:uid="{00000000-0005-0000-0000-0000FF020000}"/>
    <cellStyle name="Calculation 2 2 4 2" xfId="754" xr:uid="{00000000-0005-0000-0000-000000030000}"/>
    <cellStyle name="Calculation 2 2 4 2 2" xfId="21377" xr:uid="{00000000-0005-0000-0000-000001030000}"/>
    <cellStyle name="Calculation 2 2 4 3" xfId="755" xr:uid="{00000000-0005-0000-0000-000002030000}"/>
    <cellStyle name="Calculation 2 2 4 3 2" xfId="21376" xr:uid="{00000000-0005-0000-0000-000003030000}"/>
    <cellStyle name="Calculation 2 2 4 4" xfId="756" xr:uid="{00000000-0005-0000-0000-000004030000}"/>
    <cellStyle name="Calculation 2 2 4 4 2" xfId="21375" xr:uid="{00000000-0005-0000-0000-000005030000}"/>
    <cellStyle name="Calculation 2 2 4 5" xfId="21378" xr:uid="{00000000-0005-0000-0000-000006030000}"/>
    <cellStyle name="Calculation 2 2 5" xfId="757" xr:uid="{00000000-0005-0000-0000-000007030000}"/>
    <cellStyle name="Calculation 2 2 5 2" xfId="758" xr:uid="{00000000-0005-0000-0000-000008030000}"/>
    <cellStyle name="Calculation 2 2 5 2 2" xfId="21373" xr:uid="{00000000-0005-0000-0000-000009030000}"/>
    <cellStyle name="Calculation 2 2 5 3" xfId="759" xr:uid="{00000000-0005-0000-0000-00000A030000}"/>
    <cellStyle name="Calculation 2 2 5 3 2" xfId="21372" xr:uid="{00000000-0005-0000-0000-00000B030000}"/>
    <cellStyle name="Calculation 2 2 5 4" xfId="760" xr:uid="{00000000-0005-0000-0000-00000C030000}"/>
    <cellStyle name="Calculation 2 2 5 4 2" xfId="21371" xr:uid="{00000000-0005-0000-0000-00000D030000}"/>
    <cellStyle name="Calculation 2 2 5 5" xfId="21374" xr:uid="{00000000-0005-0000-0000-00000E030000}"/>
    <cellStyle name="Calculation 2 2 6" xfId="761" xr:uid="{00000000-0005-0000-0000-00000F030000}"/>
    <cellStyle name="Calculation 2 2 6 2" xfId="21370" xr:uid="{00000000-0005-0000-0000-000010030000}"/>
    <cellStyle name="Calculation 2 2 7" xfId="762" xr:uid="{00000000-0005-0000-0000-000011030000}"/>
    <cellStyle name="Calculation 2 2 7 2" xfId="21369" xr:uid="{00000000-0005-0000-0000-000012030000}"/>
    <cellStyle name="Calculation 2 2 8" xfId="763" xr:uid="{00000000-0005-0000-0000-000013030000}"/>
    <cellStyle name="Calculation 2 2 8 2" xfId="21368" xr:uid="{00000000-0005-0000-0000-000014030000}"/>
    <cellStyle name="Calculation 2 2 9" xfId="764" xr:uid="{00000000-0005-0000-0000-000015030000}"/>
    <cellStyle name="Calculation 2 2 9 2" xfId="21367" xr:uid="{00000000-0005-0000-0000-000016030000}"/>
    <cellStyle name="Calculation 2 3" xfId="765" xr:uid="{00000000-0005-0000-0000-000017030000}"/>
    <cellStyle name="Calculation 2 3 2" xfId="766" xr:uid="{00000000-0005-0000-0000-000018030000}"/>
    <cellStyle name="Calculation 2 3 2 2" xfId="21366" xr:uid="{00000000-0005-0000-0000-000019030000}"/>
    <cellStyle name="Calculation 2 3 3" xfId="767" xr:uid="{00000000-0005-0000-0000-00001A030000}"/>
    <cellStyle name="Calculation 2 3 3 2" xfId="21365" xr:uid="{00000000-0005-0000-0000-00001B030000}"/>
    <cellStyle name="Calculation 2 3 4" xfId="768" xr:uid="{00000000-0005-0000-0000-00001C030000}"/>
    <cellStyle name="Calculation 2 3 4 2" xfId="21364" xr:uid="{00000000-0005-0000-0000-00001D030000}"/>
    <cellStyle name="Calculation 2 3 5" xfId="769" xr:uid="{00000000-0005-0000-0000-00001E030000}"/>
    <cellStyle name="Calculation 2 3 5 2" xfId="21363" xr:uid="{00000000-0005-0000-0000-00001F030000}"/>
    <cellStyle name="Calculation 2 4" xfId="770" xr:uid="{00000000-0005-0000-0000-000020030000}"/>
    <cellStyle name="Calculation 2 4 2" xfId="771" xr:uid="{00000000-0005-0000-0000-000021030000}"/>
    <cellStyle name="Calculation 2 4 2 2" xfId="21362" xr:uid="{00000000-0005-0000-0000-000022030000}"/>
    <cellStyle name="Calculation 2 4 3" xfId="772" xr:uid="{00000000-0005-0000-0000-000023030000}"/>
    <cellStyle name="Calculation 2 4 3 2" xfId="21361" xr:uid="{00000000-0005-0000-0000-000024030000}"/>
    <cellStyle name="Calculation 2 4 4" xfId="773" xr:uid="{00000000-0005-0000-0000-000025030000}"/>
    <cellStyle name="Calculation 2 4 4 2" xfId="21360" xr:uid="{00000000-0005-0000-0000-000026030000}"/>
    <cellStyle name="Calculation 2 4 5" xfId="774" xr:uid="{00000000-0005-0000-0000-000027030000}"/>
    <cellStyle name="Calculation 2 4 5 2" xfId="21359" xr:uid="{00000000-0005-0000-0000-000028030000}"/>
    <cellStyle name="Calculation 2 5" xfId="775" xr:uid="{00000000-0005-0000-0000-000029030000}"/>
    <cellStyle name="Calculation 2 5 2" xfId="776" xr:uid="{00000000-0005-0000-0000-00002A030000}"/>
    <cellStyle name="Calculation 2 5 2 2" xfId="21358" xr:uid="{00000000-0005-0000-0000-00002B030000}"/>
    <cellStyle name="Calculation 2 5 3" xfId="777" xr:uid="{00000000-0005-0000-0000-00002C030000}"/>
    <cellStyle name="Calculation 2 5 3 2" xfId="21357" xr:uid="{00000000-0005-0000-0000-00002D030000}"/>
    <cellStyle name="Calculation 2 5 4" xfId="778" xr:uid="{00000000-0005-0000-0000-00002E030000}"/>
    <cellStyle name="Calculation 2 5 4 2" xfId="21356" xr:uid="{00000000-0005-0000-0000-00002F030000}"/>
    <cellStyle name="Calculation 2 5 5" xfId="779" xr:uid="{00000000-0005-0000-0000-000030030000}"/>
    <cellStyle name="Calculation 2 5 5 2" xfId="21355" xr:uid="{00000000-0005-0000-0000-000031030000}"/>
    <cellStyle name="Calculation 2 6" xfId="780" xr:uid="{00000000-0005-0000-0000-000032030000}"/>
    <cellStyle name="Calculation 2 6 2" xfId="781" xr:uid="{00000000-0005-0000-0000-000033030000}"/>
    <cellStyle name="Calculation 2 6 2 2" xfId="21354" xr:uid="{00000000-0005-0000-0000-000034030000}"/>
    <cellStyle name="Calculation 2 6 3" xfId="782" xr:uid="{00000000-0005-0000-0000-000035030000}"/>
    <cellStyle name="Calculation 2 6 3 2" xfId="21353" xr:uid="{00000000-0005-0000-0000-000036030000}"/>
    <cellStyle name="Calculation 2 6 4" xfId="783" xr:uid="{00000000-0005-0000-0000-000037030000}"/>
    <cellStyle name="Calculation 2 6 4 2" xfId="21352" xr:uid="{00000000-0005-0000-0000-000038030000}"/>
    <cellStyle name="Calculation 2 6 5" xfId="784" xr:uid="{00000000-0005-0000-0000-000039030000}"/>
    <cellStyle name="Calculation 2 6 5 2" xfId="21351" xr:uid="{00000000-0005-0000-0000-00003A030000}"/>
    <cellStyle name="Calculation 2 7" xfId="785" xr:uid="{00000000-0005-0000-0000-00003B030000}"/>
    <cellStyle name="Calculation 2 7 2" xfId="786" xr:uid="{00000000-0005-0000-0000-00003C030000}"/>
    <cellStyle name="Calculation 2 7 2 2" xfId="21350" xr:uid="{00000000-0005-0000-0000-00003D030000}"/>
    <cellStyle name="Calculation 2 7 3" xfId="787" xr:uid="{00000000-0005-0000-0000-00003E030000}"/>
    <cellStyle name="Calculation 2 7 3 2" xfId="21349" xr:uid="{00000000-0005-0000-0000-00003F030000}"/>
    <cellStyle name="Calculation 2 7 4" xfId="788" xr:uid="{00000000-0005-0000-0000-000040030000}"/>
    <cellStyle name="Calculation 2 7 4 2" xfId="21348" xr:uid="{00000000-0005-0000-0000-000041030000}"/>
    <cellStyle name="Calculation 2 7 5" xfId="789" xr:uid="{00000000-0005-0000-0000-000042030000}"/>
    <cellStyle name="Calculation 2 7 5 2" xfId="21347" xr:uid="{00000000-0005-0000-0000-000043030000}"/>
    <cellStyle name="Calculation 2 8" xfId="790" xr:uid="{00000000-0005-0000-0000-000044030000}"/>
    <cellStyle name="Calculation 2 8 2" xfId="791" xr:uid="{00000000-0005-0000-0000-000045030000}"/>
    <cellStyle name="Calculation 2 8 2 2" xfId="21346" xr:uid="{00000000-0005-0000-0000-000046030000}"/>
    <cellStyle name="Calculation 2 8 3" xfId="792" xr:uid="{00000000-0005-0000-0000-000047030000}"/>
    <cellStyle name="Calculation 2 8 3 2" xfId="21345" xr:uid="{00000000-0005-0000-0000-000048030000}"/>
    <cellStyle name="Calculation 2 8 4" xfId="793" xr:uid="{00000000-0005-0000-0000-000049030000}"/>
    <cellStyle name="Calculation 2 8 4 2" xfId="21344" xr:uid="{00000000-0005-0000-0000-00004A030000}"/>
    <cellStyle name="Calculation 2 8 5" xfId="794" xr:uid="{00000000-0005-0000-0000-00004B030000}"/>
    <cellStyle name="Calculation 2 8 5 2" xfId="21343" xr:uid="{00000000-0005-0000-0000-00004C030000}"/>
    <cellStyle name="Calculation 2 9" xfId="795" xr:uid="{00000000-0005-0000-0000-00004D030000}"/>
    <cellStyle name="Calculation 2 9 2" xfId="796" xr:uid="{00000000-0005-0000-0000-00004E030000}"/>
    <cellStyle name="Calculation 2 9 2 2" xfId="21342" xr:uid="{00000000-0005-0000-0000-00004F030000}"/>
    <cellStyle name="Calculation 2 9 3" xfId="797" xr:uid="{00000000-0005-0000-0000-000050030000}"/>
    <cellStyle name="Calculation 2 9 3 2" xfId="21341" xr:uid="{00000000-0005-0000-0000-000051030000}"/>
    <cellStyle name="Calculation 2 9 4" xfId="798" xr:uid="{00000000-0005-0000-0000-000052030000}"/>
    <cellStyle name="Calculation 2 9 4 2" xfId="21340" xr:uid="{00000000-0005-0000-0000-000053030000}"/>
    <cellStyle name="Calculation 2 9 5" xfId="799" xr:uid="{00000000-0005-0000-0000-000054030000}"/>
    <cellStyle name="Calculation 2 9 5 2" xfId="21339" xr:uid="{00000000-0005-0000-0000-000055030000}"/>
    <cellStyle name="Calculation 3" xfId="800" xr:uid="{00000000-0005-0000-0000-000056030000}"/>
    <cellStyle name="Calculation 3 2" xfId="801" xr:uid="{00000000-0005-0000-0000-000057030000}"/>
    <cellStyle name="Calculation 3 2 2" xfId="21337" xr:uid="{00000000-0005-0000-0000-000058030000}"/>
    <cellStyle name="Calculation 3 3" xfId="802" xr:uid="{00000000-0005-0000-0000-000059030000}"/>
    <cellStyle name="Calculation 3 3 2" xfId="21336" xr:uid="{00000000-0005-0000-0000-00005A030000}"/>
    <cellStyle name="Calculation 3 4" xfId="21338" xr:uid="{00000000-0005-0000-0000-00005B030000}"/>
    <cellStyle name="Calculation 4" xfId="803" xr:uid="{00000000-0005-0000-0000-00005C030000}"/>
    <cellStyle name="Calculation 4 2" xfId="804" xr:uid="{00000000-0005-0000-0000-00005D030000}"/>
    <cellStyle name="Calculation 4 2 2" xfId="21334" xr:uid="{00000000-0005-0000-0000-00005E030000}"/>
    <cellStyle name="Calculation 4 3" xfId="805" xr:uid="{00000000-0005-0000-0000-00005F030000}"/>
    <cellStyle name="Calculation 4 3 2" xfId="21333" xr:uid="{00000000-0005-0000-0000-000060030000}"/>
    <cellStyle name="Calculation 4 4" xfId="21335" xr:uid="{00000000-0005-0000-0000-000061030000}"/>
    <cellStyle name="Calculation 5" xfId="806" xr:uid="{00000000-0005-0000-0000-000062030000}"/>
    <cellStyle name="Calculation 5 2" xfId="807" xr:uid="{00000000-0005-0000-0000-000063030000}"/>
    <cellStyle name="Calculation 5 2 2" xfId="21331" xr:uid="{00000000-0005-0000-0000-000064030000}"/>
    <cellStyle name="Calculation 5 3" xfId="808" xr:uid="{00000000-0005-0000-0000-000065030000}"/>
    <cellStyle name="Calculation 5 3 2" xfId="21330" xr:uid="{00000000-0005-0000-0000-000066030000}"/>
    <cellStyle name="Calculation 5 4" xfId="21332" xr:uid="{00000000-0005-0000-0000-000067030000}"/>
    <cellStyle name="Calculation 6" xfId="809" xr:uid="{00000000-0005-0000-0000-000068030000}"/>
    <cellStyle name="Calculation 6 2" xfId="810" xr:uid="{00000000-0005-0000-0000-000069030000}"/>
    <cellStyle name="Calculation 6 2 2" xfId="21328" xr:uid="{00000000-0005-0000-0000-00006A030000}"/>
    <cellStyle name="Calculation 6 3" xfId="811" xr:uid="{00000000-0005-0000-0000-00006B030000}"/>
    <cellStyle name="Calculation 6 3 2" xfId="21327" xr:uid="{00000000-0005-0000-0000-00006C030000}"/>
    <cellStyle name="Calculation 6 4" xfId="21329" xr:uid="{00000000-0005-0000-0000-00006D030000}"/>
    <cellStyle name="Calculation 7" xfId="812" xr:uid="{00000000-0005-0000-0000-00006E030000}"/>
    <cellStyle name="Calculation 7 2" xfId="21326" xr:uid="{00000000-0005-0000-0000-00006F030000}"/>
    <cellStyle name="Check Cell 2" xfId="813" xr:uid="{00000000-0005-0000-0000-000070030000}"/>
    <cellStyle name="Check Cell 2 10" xfId="814" xr:uid="{00000000-0005-0000-0000-000071030000}"/>
    <cellStyle name="Check Cell 2 11" xfId="815" xr:uid="{00000000-0005-0000-0000-000072030000}"/>
    <cellStyle name="Check Cell 2 12" xfId="816" xr:uid="{00000000-0005-0000-0000-000073030000}"/>
    <cellStyle name="Check Cell 2 2" xfId="817" xr:uid="{00000000-0005-0000-0000-000074030000}"/>
    <cellStyle name="Check Cell 2 2 2" xfId="818" xr:uid="{00000000-0005-0000-0000-000075030000}"/>
    <cellStyle name="Check Cell 2 2 3" xfId="819" xr:uid="{00000000-0005-0000-0000-000076030000}"/>
    <cellStyle name="Check Cell 2 2 4" xfId="820" xr:uid="{00000000-0005-0000-0000-000077030000}"/>
    <cellStyle name="Check Cell 2 3" xfId="821" xr:uid="{00000000-0005-0000-0000-000078030000}"/>
    <cellStyle name="Check Cell 2 3 2" xfId="822" xr:uid="{00000000-0005-0000-0000-000079030000}"/>
    <cellStyle name="Check Cell 2 3 3" xfId="823" xr:uid="{00000000-0005-0000-0000-00007A030000}"/>
    <cellStyle name="Check Cell 2 4" xfId="824" xr:uid="{00000000-0005-0000-0000-00007B030000}"/>
    <cellStyle name="Check Cell 2 4 2" xfId="825" xr:uid="{00000000-0005-0000-0000-00007C030000}"/>
    <cellStyle name="Check Cell 2 4 3" xfId="826" xr:uid="{00000000-0005-0000-0000-00007D030000}"/>
    <cellStyle name="Check Cell 2 5" xfId="827" xr:uid="{00000000-0005-0000-0000-00007E030000}"/>
    <cellStyle name="Check Cell 2 5 2" xfId="828" xr:uid="{00000000-0005-0000-0000-00007F030000}"/>
    <cellStyle name="Check Cell 2 5 3" xfId="829" xr:uid="{00000000-0005-0000-0000-000080030000}"/>
    <cellStyle name="Check Cell 2 6" xfId="830" xr:uid="{00000000-0005-0000-0000-000081030000}"/>
    <cellStyle name="Check Cell 2 6 2" xfId="831" xr:uid="{00000000-0005-0000-0000-000082030000}"/>
    <cellStyle name="Check Cell 2 6 3" xfId="832" xr:uid="{00000000-0005-0000-0000-000083030000}"/>
    <cellStyle name="Check Cell 2 7" xfId="833" xr:uid="{00000000-0005-0000-0000-000084030000}"/>
    <cellStyle name="Check Cell 2 7 2" xfId="834" xr:uid="{00000000-0005-0000-0000-000085030000}"/>
    <cellStyle name="Check Cell 2 7 3" xfId="835" xr:uid="{00000000-0005-0000-0000-000086030000}"/>
    <cellStyle name="Check Cell 2 8" xfId="836" xr:uid="{00000000-0005-0000-0000-000087030000}"/>
    <cellStyle name="Check Cell 2 9" xfId="837" xr:uid="{00000000-0005-0000-0000-000088030000}"/>
    <cellStyle name="Check Cell 3" xfId="838" xr:uid="{00000000-0005-0000-0000-000089030000}"/>
    <cellStyle name="Check Cell 3 2" xfId="839" xr:uid="{00000000-0005-0000-0000-00008A030000}"/>
    <cellStyle name="Check Cell 3 2 2" xfId="840" xr:uid="{00000000-0005-0000-0000-00008B030000}"/>
    <cellStyle name="Check Cell 3 2 3" xfId="841" xr:uid="{00000000-0005-0000-0000-00008C030000}"/>
    <cellStyle name="Check Cell 3 3" xfId="842" xr:uid="{00000000-0005-0000-0000-00008D030000}"/>
    <cellStyle name="Check Cell 3 3 2" xfId="843" xr:uid="{00000000-0005-0000-0000-00008E030000}"/>
    <cellStyle name="Check Cell 3 3 3" xfId="844" xr:uid="{00000000-0005-0000-0000-00008F030000}"/>
    <cellStyle name="Check Cell 3 4" xfId="845" xr:uid="{00000000-0005-0000-0000-000090030000}"/>
    <cellStyle name="Check Cell 3 4 2" xfId="846" xr:uid="{00000000-0005-0000-0000-000091030000}"/>
    <cellStyle name="Check Cell 3 4 3" xfId="847" xr:uid="{00000000-0005-0000-0000-000092030000}"/>
    <cellStyle name="Check Cell 3 5" xfId="848" xr:uid="{00000000-0005-0000-0000-000093030000}"/>
    <cellStyle name="Check Cell 3 5 2" xfId="849" xr:uid="{00000000-0005-0000-0000-000094030000}"/>
    <cellStyle name="Check Cell 3 5 3" xfId="850" xr:uid="{00000000-0005-0000-0000-000095030000}"/>
    <cellStyle name="Check Cell 3 6" xfId="851" xr:uid="{00000000-0005-0000-0000-000096030000}"/>
    <cellStyle name="Check Cell 3 6 2" xfId="852" xr:uid="{00000000-0005-0000-0000-000097030000}"/>
    <cellStyle name="Check Cell 3 6 3" xfId="853" xr:uid="{00000000-0005-0000-0000-000098030000}"/>
    <cellStyle name="Check Cell 3 7" xfId="854" xr:uid="{00000000-0005-0000-0000-000099030000}"/>
    <cellStyle name="Check Cell 3 7 2" xfId="855" xr:uid="{00000000-0005-0000-0000-00009A030000}"/>
    <cellStyle name="Check Cell 3 7 3" xfId="856" xr:uid="{00000000-0005-0000-0000-00009B030000}"/>
    <cellStyle name="Check Cell 3 8" xfId="857" xr:uid="{00000000-0005-0000-0000-00009C030000}"/>
    <cellStyle name="Check Cell 3 9" xfId="858" xr:uid="{00000000-0005-0000-0000-00009D030000}"/>
    <cellStyle name="Check Cell 4" xfId="859" xr:uid="{00000000-0005-0000-0000-00009E030000}"/>
    <cellStyle name="Check Cell 4 2" xfId="860" xr:uid="{00000000-0005-0000-0000-00009F030000}"/>
    <cellStyle name="Check Cell 4 2 2" xfId="861" xr:uid="{00000000-0005-0000-0000-0000A0030000}"/>
    <cellStyle name="Check Cell 4 2 3" xfId="862" xr:uid="{00000000-0005-0000-0000-0000A1030000}"/>
    <cellStyle name="Check Cell 4 3" xfId="863" xr:uid="{00000000-0005-0000-0000-0000A2030000}"/>
    <cellStyle name="Check Cell 4 3 2" xfId="864" xr:uid="{00000000-0005-0000-0000-0000A3030000}"/>
    <cellStyle name="Check Cell 4 3 3" xfId="865" xr:uid="{00000000-0005-0000-0000-0000A4030000}"/>
    <cellStyle name="Check Cell 4 4" xfId="866" xr:uid="{00000000-0005-0000-0000-0000A5030000}"/>
    <cellStyle name="Check Cell 4 4 2" xfId="867" xr:uid="{00000000-0005-0000-0000-0000A6030000}"/>
    <cellStyle name="Check Cell 4 4 3" xfId="868" xr:uid="{00000000-0005-0000-0000-0000A7030000}"/>
    <cellStyle name="Check Cell 4 5" xfId="869" xr:uid="{00000000-0005-0000-0000-0000A8030000}"/>
    <cellStyle name="Check Cell 4 5 2" xfId="870" xr:uid="{00000000-0005-0000-0000-0000A9030000}"/>
    <cellStyle name="Check Cell 4 5 3" xfId="871" xr:uid="{00000000-0005-0000-0000-0000AA030000}"/>
    <cellStyle name="Check Cell 4 6" xfId="872" xr:uid="{00000000-0005-0000-0000-0000AB030000}"/>
    <cellStyle name="Check Cell 4 6 2" xfId="873" xr:uid="{00000000-0005-0000-0000-0000AC030000}"/>
    <cellStyle name="Check Cell 4 6 3" xfId="874" xr:uid="{00000000-0005-0000-0000-0000AD030000}"/>
    <cellStyle name="Check Cell 4 7" xfId="875" xr:uid="{00000000-0005-0000-0000-0000AE030000}"/>
    <cellStyle name="Check Cell 4 7 2" xfId="876" xr:uid="{00000000-0005-0000-0000-0000AF030000}"/>
    <cellStyle name="Check Cell 4 7 3" xfId="877" xr:uid="{00000000-0005-0000-0000-0000B0030000}"/>
    <cellStyle name="Check Cell 4 8" xfId="878" xr:uid="{00000000-0005-0000-0000-0000B1030000}"/>
    <cellStyle name="Check Cell 4 9" xfId="879" xr:uid="{00000000-0005-0000-0000-0000B2030000}"/>
    <cellStyle name="Check Cell 5" xfId="880" xr:uid="{00000000-0005-0000-0000-0000B3030000}"/>
    <cellStyle name="Check Cell 5 2" xfId="881" xr:uid="{00000000-0005-0000-0000-0000B4030000}"/>
    <cellStyle name="Check Cell 5 2 2" xfId="882" xr:uid="{00000000-0005-0000-0000-0000B5030000}"/>
    <cellStyle name="Check Cell 5 2 3" xfId="883" xr:uid="{00000000-0005-0000-0000-0000B6030000}"/>
    <cellStyle name="Check Cell 5 3" xfId="884" xr:uid="{00000000-0005-0000-0000-0000B7030000}"/>
    <cellStyle name="Check Cell 5 3 2" xfId="885" xr:uid="{00000000-0005-0000-0000-0000B8030000}"/>
    <cellStyle name="Check Cell 5 3 3" xfId="886" xr:uid="{00000000-0005-0000-0000-0000B9030000}"/>
    <cellStyle name="Check Cell 5 4" xfId="887" xr:uid="{00000000-0005-0000-0000-0000BA030000}"/>
    <cellStyle name="Check Cell 5 4 2" xfId="888" xr:uid="{00000000-0005-0000-0000-0000BB030000}"/>
    <cellStyle name="Check Cell 5 4 3" xfId="889" xr:uid="{00000000-0005-0000-0000-0000BC030000}"/>
    <cellStyle name="Check Cell 5 5" xfId="890" xr:uid="{00000000-0005-0000-0000-0000BD030000}"/>
    <cellStyle name="Check Cell 5 5 2" xfId="891" xr:uid="{00000000-0005-0000-0000-0000BE030000}"/>
    <cellStyle name="Check Cell 5 5 3" xfId="892" xr:uid="{00000000-0005-0000-0000-0000BF030000}"/>
    <cellStyle name="Check Cell 5 6" xfId="893" xr:uid="{00000000-0005-0000-0000-0000C0030000}"/>
    <cellStyle name="Check Cell 5 6 2" xfId="894" xr:uid="{00000000-0005-0000-0000-0000C1030000}"/>
    <cellStyle name="Check Cell 5 6 3" xfId="895" xr:uid="{00000000-0005-0000-0000-0000C2030000}"/>
    <cellStyle name="Check Cell 5 7" xfId="896" xr:uid="{00000000-0005-0000-0000-0000C3030000}"/>
    <cellStyle name="Check Cell 5 7 2" xfId="897" xr:uid="{00000000-0005-0000-0000-0000C4030000}"/>
    <cellStyle name="Check Cell 5 7 3" xfId="898" xr:uid="{00000000-0005-0000-0000-0000C5030000}"/>
    <cellStyle name="Check Cell 5 8" xfId="899" xr:uid="{00000000-0005-0000-0000-0000C6030000}"/>
    <cellStyle name="Check Cell 5 9" xfId="900" xr:uid="{00000000-0005-0000-0000-0000C7030000}"/>
    <cellStyle name="Check Cell 6" xfId="901" xr:uid="{00000000-0005-0000-0000-0000C8030000}"/>
    <cellStyle name="Check Cell 6 2" xfId="902" xr:uid="{00000000-0005-0000-0000-0000C9030000}"/>
    <cellStyle name="Check Cell 6 2 2" xfId="903" xr:uid="{00000000-0005-0000-0000-0000CA030000}"/>
    <cellStyle name="Check Cell 6 2 3" xfId="904" xr:uid="{00000000-0005-0000-0000-0000CB030000}"/>
    <cellStyle name="Check Cell 6 3" xfId="905" xr:uid="{00000000-0005-0000-0000-0000CC030000}"/>
    <cellStyle name="Check Cell 6 3 2" xfId="906" xr:uid="{00000000-0005-0000-0000-0000CD030000}"/>
    <cellStyle name="Check Cell 6 3 3" xfId="907" xr:uid="{00000000-0005-0000-0000-0000CE030000}"/>
    <cellStyle name="Check Cell 6 4" xfId="908" xr:uid="{00000000-0005-0000-0000-0000CF030000}"/>
    <cellStyle name="Check Cell 6 4 2" xfId="909" xr:uid="{00000000-0005-0000-0000-0000D0030000}"/>
    <cellStyle name="Check Cell 6 4 3" xfId="910" xr:uid="{00000000-0005-0000-0000-0000D1030000}"/>
    <cellStyle name="Check Cell 6 5" xfId="911" xr:uid="{00000000-0005-0000-0000-0000D2030000}"/>
    <cellStyle name="Check Cell 6 5 2" xfId="912" xr:uid="{00000000-0005-0000-0000-0000D3030000}"/>
    <cellStyle name="Check Cell 6 5 3" xfId="913" xr:uid="{00000000-0005-0000-0000-0000D4030000}"/>
    <cellStyle name="Check Cell 6 6" xfId="914" xr:uid="{00000000-0005-0000-0000-0000D5030000}"/>
    <cellStyle name="Check Cell 6 6 2" xfId="915" xr:uid="{00000000-0005-0000-0000-0000D6030000}"/>
    <cellStyle name="Check Cell 6 6 3" xfId="916" xr:uid="{00000000-0005-0000-0000-0000D7030000}"/>
    <cellStyle name="Check Cell 6 7" xfId="917" xr:uid="{00000000-0005-0000-0000-0000D8030000}"/>
    <cellStyle name="Check Cell 6 7 2" xfId="918" xr:uid="{00000000-0005-0000-0000-0000D9030000}"/>
    <cellStyle name="Check Cell 6 7 3" xfId="919" xr:uid="{00000000-0005-0000-0000-0000DA030000}"/>
    <cellStyle name="Check Cell 6 8" xfId="920" xr:uid="{00000000-0005-0000-0000-0000DB030000}"/>
    <cellStyle name="Check Cell 6 9" xfId="921" xr:uid="{00000000-0005-0000-0000-0000DC030000}"/>
    <cellStyle name="Check Cell 7" xfId="922" xr:uid="{00000000-0005-0000-0000-0000DD030000}"/>
    <cellStyle name="Comma" xfId="7" builtinId="3"/>
    <cellStyle name="Comma [0] 10" xfId="923" xr:uid="{00000000-0005-0000-0000-0000DF030000}"/>
    <cellStyle name="Comma [0] 11" xfId="924" xr:uid="{00000000-0005-0000-0000-0000E0030000}"/>
    <cellStyle name="Comma [0] 2" xfId="925" xr:uid="{00000000-0005-0000-0000-0000E1030000}"/>
    <cellStyle name="Comma [0] 2 2" xfId="926" xr:uid="{00000000-0005-0000-0000-0000E2030000}"/>
    <cellStyle name="Comma [0] 2 2 2" xfId="927" xr:uid="{00000000-0005-0000-0000-0000E3030000}"/>
    <cellStyle name="Comma [0] 2 3" xfId="928" xr:uid="{00000000-0005-0000-0000-0000E4030000}"/>
    <cellStyle name="Comma [0] 3" xfId="929" xr:uid="{00000000-0005-0000-0000-0000E5030000}"/>
    <cellStyle name="Comma [0] 3 2" xfId="930" xr:uid="{00000000-0005-0000-0000-0000E6030000}"/>
    <cellStyle name="Comma [0] 3 2 2" xfId="931" xr:uid="{00000000-0005-0000-0000-0000E7030000}"/>
    <cellStyle name="Comma [0] 3 3" xfId="932" xr:uid="{00000000-0005-0000-0000-0000E8030000}"/>
    <cellStyle name="Comma [0] 3 4" xfId="933" xr:uid="{00000000-0005-0000-0000-0000E9030000}"/>
    <cellStyle name="Comma [0] 4" xfId="934" xr:uid="{00000000-0005-0000-0000-0000EA030000}"/>
    <cellStyle name="Comma [0] 4 2" xfId="935" xr:uid="{00000000-0005-0000-0000-0000EB030000}"/>
    <cellStyle name="Comma [0] 4 2 2" xfId="936" xr:uid="{00000000-0005-0000-0000-0000EC030000}"/>
    <cellStyle name="Comma [0] 4 3" xfId="937" xr:uid="{00000000-0005-0000-0000-0000ED030000}"/>
    <cellStyle name="Comma [0] 5" xfId="938" xr:uid="{00000000-0005-0000-0000-0000EE030000}"/>
    <cellStyle name="Comma [0] 5 2" xfId="939" xr:uid="{00000000-0005-0000-0000-0000EF030000}"/>
    <cellStyle name="Comma [0] 5 2 2" xfId="940" xr:uid="{00000000-0005-0000-0000-0000F0030000}"/>
    <cellStyle name="Comma [0] 6" xfId="941" xr:uid="{00000000-0005-0000-0000-0000F1030000}"/>
    <cellStyle name="Comma [0] 6 2" xfId="942" xr:uid="{00000000-0005-0000-0000-0000F2030000}"/>
    <cellStyle name="Comma [0] 7" xfId="943" xr:uid="{00000000-0005-0000-0000-0000F3030000}"/>
    <cellStyle name="Comma [0] 7 2" xfId="944" xr:uid="{00000000-0005-0000-0000-0000F4030000}"/>
    <cellStyle name="Comma [0] 8" xfId="945" xr:uid="{00000000-0005-0000-0000-0000F5030000}"/>
    <cellStyle name="Comma [0] 9" xfId="946" xr:uid="{00000000-0005-0000-0000-0000F6030000}"/>
    <cellStyle name="Comma [00]" xfId="947" xr:uid="{00000000-0005-0000-0000-0000F7030000}"/>
    <cellStyle name="Comma 10" xfId="948" xr:uid="{00000000-0005-0000-0000-0000F8030000}"/>
    <cellStyle name="Comma 10 10" xfId="949" xr:uid="{00000000-0005-0000-0000-0000F9030000}"/>
    <cellStyle name="Comma 10 11" xfId="950" xr:uid="{00000000-0005-0000-0000-0000FA030000}"/>
    <cellStyle name="Comma 10 12" xfId="951" xr:uid="{00000000-0005-0000-0000-0000FB030000}"/>
    <cellStyle name="Comma 10 12 2" xfId="952" xr:uid="{00000000-0005-0000-0000-0000FC030000}"/>
    <cellStyle name="Comma 10 13" xfId="953" xr:uid="{00000000-0005-0000-0000-0000FD030000}"/>
    <cellStyle name="Comma 10 14" xfId="954" xr:uid="{00000000-0005-0000-0000-0000FE030000}"/>
    <cellStyle name="Comma 10 2" xfId="955" xr:uid="{00000000-0005-0000-0000-0000FF030000}"/>
    <cellStyle name="Comma 10 2 2" xfId="956" xr:uid="{00000000-0005-0000-0000-000000040000}"/>
    <cellStyle name="Comma 10 2 2 2" xfId="957" xr:uid="{00000000-0005-0000-0000-000001040000}"/>
    <cellStyle name="Comma 10 2 3" xfId="958" xr:uid="{00000000-0005-0000-0000-000002040000}"/>
    <cellStyle name="Comma 10 2 4" xfId="959" xr:uid="{00000000-0005-0000-0000-000003040000}"/>
    <cellStyle name="Comma 10 2 5" xfId="960" xr:uid="{00000000-0005-0000-0000-000004040000}"/>
    <cellStyle name="Comma 10 2 6" xfId="961" xr:uid="{00000000-0005-0000-0000-000005040000}"/>
    <cellStyle name="Comma 10 2 7" xfId="962" xr:uid="{00000000-0005-0000-0000-000006040000}"/>
    <cellStyle name="Comma 10 3" xfId="963" xr:uid="{00000000-0005-0000-0000-000007040000}"/>
    <cellStyle name="Comma 10 4" xfId="964" xr:uid="{00000000-0005-0000-0000-000008040000}"/>
    <cellStyle name="Comma 10 5" xfId="965" xr:uid="{00000000-0005-0000-0000-000009040000}"/>
    <cellStyle name="Comma 10 6" xfId="966" xr:uid="{00000000-0005-0000-0000-00000A040000}"/>
    <cellStyle name="Comma 10 7" xfId="967" xr:uid="{00000000-0005-0000-0000-00000B040000}"/>
    <cellStyle name="Comma 10 8" xfId="968" xr:uid="{00000000-0005-0000-0000-00000C040000}"/>
    <cellStyle name="Comma 10 9" xfId="969" xr:uid="{00000000-0005-0000-0000-00000D040000}"/>
    <cellStyle name="Comma 100" xfId="970" xr:uid="{00000000-0005-0000-0000-00000E040000}"/>
    <cellStyle name="Comma 101" xfId="971" xr:uid="{00000000-0005-0000-0000-00000F040000}"/>
    <cellStyle name="Comma 102" xfId="972" xr:uid="{00000000-0005-0000-0000-000010040000}"/>
    <cellStyle name="Comma 103" xfId="973" xr:uid="{00000000-0005-0000-0000-000011040000}"/>
    <cellStyle name="Comma 104" xfId="974" xr:uid="{00000000-0005-0000-0000-000012040000}"/>
    <cellStyle name="Comma 105" xfId="975" xr:uid="{00000000-0005-0000-0000-000013040000}"/>
    <cellStyle name="Comma 106" xfId="976" xr:uid="{00000000-0005-0000-0000-000014040000}"/>
    <cellStyle name="Comma 107" xfId="977" xr:uid="{00000000-0005-0000-0000-000015040000}"/>
    <cellStyle name="Comma 107 2" xfId="978" xr:uid="{00000000-0005-0000-0000-000016040000}"/>
    <cellStyle name="Comma 107 2 2" xfId="979" xr:uid="{00000000-0005-0000-0000-000017040000}"/>
    <cellStyle name="Comma 107 2 3" xfId="980" xr:uid="{00000000-0005-0000-0000-000018040000}"/>
    <cellStyle name="Comma 107 2 4" xfId="981" xr:uid="{00000000-0005-0000-0000-000019040000}"/>
    <cellStyle name="Comma 107 3" xfId="982" xr:uid="{00000000-0005-0000-0000-00001A040000}"/>
    <cellStyle name="Comma 107 4" xfId="983" xr:uid="{00000000-0005-0000-0000-00001B040000}"/>
    <cellStyle name="Comma 107 5" xfId="984" xr:uid="{00000000-0005-0000-0000-00001C040000}"/>
    <cellStyle name="Comma 108" xfId="985" xr:uid="{00000000-0005-0000-0000-00001D040000}"/>
    <cellStyle name="Comma 109" xfId="986" xr:uid="{00000000-0005-0000-0000-00001E040000}"/>
    <cellStyle name="Comma 109 2" xfId="987" xr:uid="{00000000-0005-0000-0000-00001F040000}"/>
    <cellStyle name="Comma 109 3" xfId="988" xr:uid="{00000000-0005-0000-0000-000020040000}"/>
    <cellStyle name="Comma 109 4" xfId="989" xr:uid="{00000000-0005-0000-0000-000021040000}"/>
    <cellStyle name="Comma 11" xfId="990" xr:uid="{00000000-0005-0000-0000-000022040000}"/>
    <cellStyle name="Comma 11 2" xfId="991" xr:uid="{00000000-0005-0000-0000-000023040000}"/>
    <cellStyle name="Comma 11 2 2" xfId="992" xr:uid="{00000000-0005-0000-0000-000024040000}"/>
    <cellStyle name="Comma 11 2 3" xfId="993" xr:uid="{00000000-0005-0000-0000-000025040000}"/>
    <cellStyle name="Comma 11 2 4" xfId="994" xr:uid="{00000000-0005-0000-0000-000026040000}"/>
    <cellStyle name="Comma 11 2 5" xfId="995" xr:uid="{00000000-0005-0000-0000-000027040000}"/>
    <cellStyle name="Comma 11 2 6" xfId="996" xr:uid="{00000000-0005-0000-0000-000028040000}"/>
    <cellStyle name="Comma 11 2 7" xfId="997" xr:uid="{00000000-0005-0000-0000-000029040000}"/>
    <cellStyle name="Comma 11 2 8" xfId="998" xr:uid="{00000000-0005-0000-0000-00002A040000}"/>
    <cellStyle name="Comma 11 2 9" xfId="999" xr:uid="{00000000-0005-0000-0000-00002B040000}"/>
    <cellStyle name="Comma 11 3" xfId="1000" xr:uid="{00000000-0005-0000-0000-00002C040000}"/>
    <cellStyle name="Comma 11 3 2" xfId="1001" xr:uid="{00000000-0005-0000-0000-00002D040000}"/>
    <cellStyle name="Comma 11 3 3" xfId="1002" xr:uid="{00000000-0005-0000-0000-00002E040000}"/>
    <cellStyle name="Comma 11 4" xfId="1003" xr:uid="{00000000-0005-0000-0000-00002F040000}"/>
    <cellStyle name="Comma 11 4 2" xfId="1004" xr:uid="{00000000-0005-0000-0000-000030040000}"/>
    <cellStyle name="Comma 11 5" xfId="1005" xr:uid="{00000000-0005-0000-0000-000031040000}"/>
    <cellStyle name="Comma 110" xfId="1006" xr:uid="{00000000-0005-0000-0000-000032040000}"/>
    <cellStyle name="Comma 110 2" xfId="1007" xr:uid="{00000000-0005-0000-0000-000033040000}"/>
    <cellStyle name="Comma 111" xfId="21413" xr:uid="{00000000-0005-0000-0000-000034040000}"/>
    <cellStyle name="Comma 12" xfId="1008" xr:uid="{00000000-0005-0000-0000-000035040000}"/>
    <cellStyle name="Comma 12 2" xfId="1009" xr:uid="{00000000-0005-0000-0000-000036040000}"/>
    <cellStyle name="Comma 12 2 2" xfId="1010" xr:uid="{00000000-0005-0000-0000-000037040000}"/>
    <cellStyle name="Comma 12 2 2 2" xfId="1011" xr:uid="{00000000-0005-0000-0000-000038040000}"/>
    <cellStyle name="Comma 12 2 3" xfId="1012" xr:uid="{00000000-0005-0000-0000-000039040000}"/>
    <cellStyle name="Comma 12 2 4" xfId="1013" xr:uid="{00000000-0005-0000-0000-00003A040000}"/>
    <cellStyle name="Comma 12 2 5" xfId="1014" xr:uid="{00000000-0005-0000-0000-00003B040000}"/>
    <cellStyle name="Comma 12 2 6" xfId="1015" xr:uid="{00000000-0005-0000-0000-00003C040000}"/>
    <cellStyle name="Comma 12 2 7" xfId="1016" xr:uid="{00000000-0005-0000-0000-00003D040000}"/>
    <cellStyle name="Comma 12 3" xfId="1017" xr:uid="{00000000-0005-0000-0000-00003E040000}"/>
    <cellStyle name="Comma 12 3 2" xfId="1018" xr:uid="{00000000-0005-0000-0000-00003F040000}"/>
    <cellStyle name="Comma 12 4" xfId="1019" xr:uid="{00000000-0005-0000-0000-000040040000}"/>
    <cellStyle name="Comma 12 4 2" xfId="1020" xr:uid="{00000000-0005-0000-0000-000041040000}"/>
    <cellStyle name="Comma 13" xfId="1021" xr:uid="{00000000-0005-0000-0000-000042040000}"/>
    <cellStyle name="Comma 13 2" xfId="1022" xr:uid="{00000000-0005-0000-0000-000043040000}"/>
    <cellStyle name="Comma 13 2 2" xfId="1023" xr:uid="{00000000-0005-0000-0000-000044040000}"/>
    <cellStyle name="Comma 13 2 3" xfId="1024" xr:uid="{00000000-0005-0000-0000-000045040000}"/>
    <cellStyle name="Comma 13 2 4" xfId="1025" xr:uid="{00000000-0005-0000-0000-000046040000}"/>
    <cellStyle name="Comma 13 2 5" xfId="1026" xr:uid="{00000000-0005-0000-0000-000047040000}"/>
    <cellStyle name="Comma 13 2 6" xfId="1027" xr:uid="{00000000-0005-0000-0000-000048040000}"/>
    <cellStyle name="Comma 13 2 7" xfId="1028" xr:uid="{00000000-0005-0000-0000-000049040000}"/>
    <cellStyle name="Comma 13 3" xfId="1029" xr:uid="{00000000-0005-0000-0000-00004A040000}"/>
    <cellStyle name="Comma 13 3 2" xfId="1030" xr:uid="{00000000-0005-0000-0000-00004B040000}"/>
    <cellStyle name="Comma 14" xfId="1031" xr:uid="{00000000-0005-0000-0000-00004C040000}"/>
    <cellStyle name="Comma 14 2" xfId="1032" xr:uid="{00000000-0005-0000-0000-00004D040000}"/>
    <cellStyle name="Comma 14 2 2" xfId="1033" xr:uid="{00000000-0005-0000-0000-00004E040000}"/>
    <cellStyle name="Comma 14 3" xfId="1034" xr:uid="{00000000-0005-0000-0000-00004F040000}"/>
    <cellStyle name="Comma 15" xfId="1035" xr:uid="{00000000-0005-0000-0000-000050040000}"/>
    <cellStyle name="Comma 15 2" xfId="1036" xr:uid="{00000000-0005-0000-0000-000051040000}"/>
    <cellStyle name="Comma 15 2 2" xfId="1037" xr:uid="{00000000-0005-0000-0000-000052040000}"/>
    <cellStyle name="Comma 15 2 3" xfId="1038" xr:uid="{00000000-0005-0000-0000-000053040000}"/>
    <cellStyle name="Comma 15 2 4" xfId="1039" xr:uid="{00000000-0005-0000-0000-000054040000}"/>
    <cellStyle name="Comma 15 2 5" xfId="1040" xr:uid="{00000000-0005-0000-0000-000055040000}"/>
    <cellStyle name="Comma 15 2 6" xfId="1041" xr:uid="{00000000-0005-0000-0000-000056040000}"/>
    <cellStyle name="Comma 15 2 7" xfId="1042" xr:uid="{00000000-0005-0000-0000-000057040000}"/>
    <cellStyle name="Comma 15 3" xfId="1043" xr:uid="{00000000-0005-0000-0000-000058040000}"/>
    <cellStyle name="Comma 16" xfId="1044" xr:uid="{00000000-0005-0000-0000-000059040000}"/>
    <cellStyle name="Comma 16 10" xfId="1045" xr:uid="{00000000-0005-0000-0000-00005A040000}"/>
    <cellStyle name="Comma 16 11" xfId="1046" xr:uid="{00000000-0005-0000-0000-00005B040000}"/>
    <cellStyle name="Comma 16 2" xfId="1047" xr:uid="{00000000-0005-0000-0000-00005C040000}"/>
    <cellStyle name="Comma 16 3" xfId="1048" xr:uid="{00000000-0005-0000-0000-00005D040000}"/>
    <cellStyle name="Comma 16 4" xfId="1049" xr:uid="{00000000-0005-0000-0000-00005E040000}"/>
    <cellStyle name="Comma 16 5" xfId="1050" xr:uid="{00000000-0005-0000-0000-00005F040000}"/>
    <cellStyle name="Comma 16 6" xfId="1051" xr:uid="{00000000-0005-0000-0000-000060040000}"/>
    <cellStyle name="Comma 16 7" xfId="1052" xr:uid="{00000000-0005-0000-0000-000061040000}"/>
    <cellStyle name="Comma 16 8" xfId="1053" xr:uid="{00000000-0005-0000-0000-000062040000}"/>
    <cellStyle name="Comma 16 9" xfId="1054" xr:uid="{00000000-0005-0000-0000-000063040000}"/>
    <cellStyle name="Comma 17" xfId="1055" xr:uid="{00000000-0005-0000-0000-000064040000}"/>
    <cellStyle name="Comma 17 2" xfId="1056" xr:uid="{00000000-0005-0000-0000-000065040000}"/>
    <cellStyle name="Comma 17 2 2" xfId="1057" xr:uid="{00000000-0005-0000-0000-000066040000}"/>
    <cellStyle name="Comma 18" xfId="1058" xr:uid="{00000000-0005-0000-0000-000067040000}"/>
    <cellStyle name="Comma 18 2" xfId="1059" xr:uid="{00000000-0005-0000-0000-000068040000}"/>
    <cellStyle name="Comma 18 2 2" xfId="1060" xr:uid="{00000000-0005-0000-0000-000069040000}"/>
    <cellStyle name="Comma 19" xfId="1061" xr:uid="{00000000-0005-0000-0000-00006A040000}"/>
    <cellStyle name="Comma 19 10" xfId="1062" xr:uid="{00000000-0005-0000-0000-00006B040000}"/>
    <cellStyle name="Comma 19 11" xfId="1063" xr:uid="{00000000-0005-0000-0000-00006C040000}"/>
    <cellStyle name="Comma 19 2" xfId="1064" xr:uid="{00000000-0005-0000-0000-00006D040000}"/>
    <cellStyle name="Comma 19 3" xfId="1065" xr:uid="{00000000-0005-0000-0000-00006E040000}"/>
    <cellStyle name="Comma 19 4" xfId="1066" xr:uid="{00000000-0005-0000-0000-00006F040000}"/>
    <cellStyle name="Comma 19 5" xfId="1067" xr:uid="{00000000-0005-0000-0000-000070040000}"/>
    <cellStyle name="Comma 19 6" xfId="1068" xr:uid="{00000000-0005-0000-0000-000071040000}"/>
    <cellStyle name="Comma 19 7" xfId="1069" xr:uid="{00000000-0005-0000-0000-000072040000}"/>
    <cellStyle name="Comma 19 8" xfId="1070" xr:uid="{00000000-0005-0000-0000-000073040000}"/>
    <cellStyle name="Comma 19 9" xfId="1071" xr:uid="{00000000-0005-0000-0000-000074040000}"/>
    <cellStyle name="Comma 2" xfId="1" xr:uid="{00000000-0005-0000-0000-000075040000}"/>
    <cellStyle name="Comma 2 10" xfId="1072" xr:uid="{00000000-0005-0000-0000-000076040000}"/>
    <cellStyle name="Comma 2 10 10" xfId="1073" xr:uid="{00000000-0005-0000-0000-000077040000}"/>
    <cellStyle name="Comma 2 10 2" xfId="1074" xr:uid="{00000000-0005-0000-0000-000078040000}"/>
    <cellStyle name="Comma 2 10 2 10" xfId="1075" xr:uid="{00000000-0005-0000-0000-000079040000}"/>
    <cellStyle name="Comma 2 10 2 2" xfId="1076" xr:uid="{00000000-0005-0000-0000-00007A040000}"/>
    <cellStyle name="Comma 2 10 2 2 2" xfId="1077" xr:uid="{00000000-0005-0000-0000-00007B040000}"/>
    <cellStyle name="Comma 2 10 2 2 2 2" xfId="1078" xr:uid="{00000000-0005-0000-0000-00007C040000}"/>
    <cellStyle name="Comma 2 10 2 2 2 2 2" xfId="1079" xr:uid="{00000000-0005-0000-0000-00007D040000}"/>
    <cellStyle name="Comma 2 10 2 2 2 2 3" xfId="1080" xr:uid="{00000000-0005-0000-0000-00007E040000}"/>
    <cellStyle name="Comma 2 10 2 2 2 2 4" xfId="1081" xr:uid="{00000000-0005-0000-0000-00007F040000}"/>
    <cellStyle name="Comma 2 10 2 2 2 3" xfId="1082" xr:uid="{00000000-0005-0000-0000-000080040000}"/>
    <cellStyle name="Comma 2 10 2 2 2 4" xfId="1083" xr:uid="{00000000-0005-0000-0000-000081040000}"/>
    <cellStyle name="Comma 2 10 2 2 2 5" xfId="1084" xr:uid="{00000000-0005-0000-0000-000082040000}"/>
    <cellStyle name="Comma 2 10 2 2 3" xfId="1085" xr:uid="{00000000-0005-0000-0000-000083040000}"/>
    <cellStyle name="Comma 2 10 2 2 3 2" xfId="1086" xr:uid="{00000000-0005-0000-0000-000084040000}"/>
    <cellStyle name="Comma 2 10 2 2 3 3" xfId="1087" xr:uid="{00000000-0005-0000-0000-000085040000}"/>
    <cellStyle name="Comma 2 10 2 2 3 4" xfId="1088" xr:uid="{00000000-0005-0000-0000-000086040000}"/>
    <cellStyle name="Comma 2 10 2 2 4" xfId="1089" xr:uid="{00000000-0005-0000-0000-000087040000}"/>
    <cellStyle name="Comma 2 10 2 2 5" xfId="1090" xr:uid="{00000000-0005-0000-0000-000088040000}"/>
    <cellStyle name="Comma 2 10 2 2 6" xfId="1091" xr:uid="{00000000-0005-0000-0000-000089040000}"/>
    <cellStyle name="Comma 2 10 2 3" xfId="1092" xr:uid="{00000000-0005-0000-0000-00008A040000}"/>
    <cellStyle name="Comma 2 10 2 3 2" xfId="1093" xr:uid="{00000000-0005-0000-0000-00008B040000}"/>
    <cellStyle name="Comma 2 10 2 3 2 2" xfId="1094" xr:uid="{00000000-0005-0000-0000-00008C040000}"/>
    <cellStyle name="Comma 2 10 2 3 2 2 2" xfId="1095" xr:uid="{00000000-0005-0000-0000-00008D040000}"/>
    <cellStyle name="Comma 2 10 2 3 2 2 3" xfId="1096" xr:uid="{00000000-0005-0000-0000-00008E040000}"/>
    <cellStyle name="Comma 2 10 2 3 2 2 4" xfId="1097" xr:uid="{00000000-0005-0000-0000-00008F040000}"/>
    <cellStyle name="Comma 2 10 2 3 2 3" xfId="1098" xr:uid="{00000000-0005-0000-0000-000090040000}"/>
    <cellStyle name="Comma 2 10 2 3 2 4" xfId="1099" xr:uid="{00000000-0005-0000-0000-000091040000}"/>
    <cellStyle name="Comma 2 10 2 3 2 5" xfId="1100" xr:uid="{00000000-0005-0000-0000-000092040000}"/>
    <cellStyle name="Comma 2 10 2 3 3" xfId="1101" xr:uid="{00000000-0005-0000-0000-000093040000}"/>
    <cellStyle name="Comma 2 10 2 3 3 2" xfId="1102" xr:uid="{00000000-0005-0000-0000-000094040000}"/>
    <cellStyle name="Comma 2 10 2 3 3 3" xfId="1103" xr:uid="{00000000-0005-0000-0000-000095040000}"/>
    <cellStyle name="Comma 2 10 2 3 3 4" xfId="1104" xr:uid="{00000000-0005-0000-0000-000096040000}"/>
    <cellStyle name="Comma 2 10 2 3 4" xfId="1105" xr:uid="{00000000-0005-0000-0000-000097040000}"/>
    <cellStyle name="Comma 2 10 2 3 5" xfId="1106" xr:uid="{00000000-0005-0000-0000-000098040000}"/>
    <cellStyle name="Comma 2 10 2 3 6" xfId="1107" xr:uid="{00000000-0005-0000-0000-000099040000}"/>
    <cellStyle name="Comma 2 10 2 4" xfId="1108" xr:uid="{00000000-0005-0000-0000-00009A040000}"/>
    <cellStyle name="Comma 2 10 2 5" xfId="1109" xr:uid="{00000000-0005-0000-0000-00009B040000}"/>
    <cellStyle name="Comma 2 10 2 5 2" xfId="1110" xr:uid="{00000000-0005-0000-0000-00009C040000}"/>
    <cellStyle name="Comma 2 10 2 5 2 2" xfId="1111" xr:uid="{00000000-0005-0000-0000-00009D040000}"/>
    <cellStyle name="Comma 2 10 2 5 2 3" xfId="1112" xr:uid="{00000000-0005-0000-0000-00009E040000}"/>
    <cellStyle name="Comma 2 10 2 5 2 4" xfId="1113" xr:uid="{00000000-0005-0000-0000-00009F040000}"/>
    <cellStyle name="Comma 2 10 2 5 3" xfId="1114" xr:uid="{00000000-0005-0000-0000-0000A0040000}"/>
    <cellStyle name="Comma 2 10 2 5 4" xfId="1115" xr:uid="{00000000-0005-0000-0000-0000A1040000}"/>
    <cellStyle name="Comma 2 10 2 5 5" xfId="1116" xr:uid="{00000000-0005-0000-0000-0000A2040000}"/>
    <cellStyle name="Comma 2 10 2 6" xfId="1117" xr:uid="{00000000-0005-0000-0000-0000A3040000}"/>
    <cellStyle name="Comma 2 10 2 7" xfId="1118" xr:uid="{00000000-0005-0000-0000-0000A4040000}"/>
    <cellStyle name="Comma 2 10 2 7 2" xfId="1119" xr:uid="{00000000-0005-0000-0000-0000A5040000}"/>
    <cellStyle name="Comma 2 10 2 7 3" xfId="1120" xr:uid="{00000000-0005-0000-0000-0000A6040000}"/>
    <cellStyle name="Comma 2 10 2 7 4" xfId="1121" xr:uid="{00000000-0005-0000-0000-0000A7040000}"/>
    <cellStyle name="Comma 2 10 2 8" xfId="1122" xr:uid="{00000000-0005-0000-0000-0000A8040000}"/>
    <cellStyle name="Comma 2 10 2 9" xfId="1123" xr:uid="{00000000-0005-0000-0000-0000A9040000}"/>
    <cellStyle name="Comma 2 10 3" xfId="1124" xr:uid="{00000000-0005-0000-0000-0000AA040000}"/>
    <cellStyle name="Comma 2 10 3 2" xfId="1125" xr:uid="{00000000-0005-0000-0000-0000AB040000}"/>
    <cellStyle name="Comma 2 10 3 2 2" xfId="1126" xr:uid="{00000000-0005-0000-0000-0000AC040000}"/>
    <cellStyle name="Comma 2 10 3 2 2 2" xfId="1127" xr:uid="{00000000-0005-0000-0000-0000AD040000}"/>
    <cellStyle name="Comma 2 10 3 2 2 3" xfId="1128" xr:uid="{00000000-0005-0000-0000-0000AE040000}"/>
    <cellStyle name="Comma 2 10 3 2 2 4" xfId="1129" xr:uid="{00000000-0005-0000-0000-0000AF040000}"/>
    <cellStyle name="Comma 2 10 3 2 3" xfId="1130" xr:uid="{00000000-0005-0000-0000-0000B0040000}"/>
    <cellStyle name="Comma 2 10 3 2 4" xfId="1131" xr:uid="{00000000-0005-0000-0000-0000B1040000}"/>
    <cellStyle name="Comma 2 10 3 2 5" xfId="1132" xr:uid="{00000000-0005-0000-0000-0000B2040000}"/>
    <cellStyle name="Comma 2 10 3 3" xfId="1133" xr:uid="{00000000-0005-0000-0000-0000B3040000}"/>
    <cellStyle name="Comma 2 10 3 3 2" xfId="1134" xr:uid="{00000000-0005-0000-0000-0000B4040000}"/>
    <cellStyle name="Comma 2 10 3 3 3" xfId="1135" xr:uid="{00000000-0005-0000-0000-0000B5040000}"/>
    <cellStyle name="Comma 2 10 3 3 4" xfId="1136" xr:uid="{00000000-0005-0000-0000-0000B6040000}"/>
    <cellStyle name="Comma 2 10 3 4" xfId="1137" xr:uid="{00000000-0005-0000-0000-0000B7040000}"/>
    <cellStyle name="Comma 2 10 3 5" xfId="1138" xr:uid="{00000000-0005-0000-0000-0000B8040000}"/>
    <cellStyle name="Comma 2 10 3 6" xfId="1139" xr:uid="{00000000-0005-0000-0000-0000B9040000}"/>
    <cellStyle name="Comma 2 10 4" xfId="1140" xr:uid="{00000000-0005-0000-0000-0000BA040000}"/>
    <cellStyle name="Comma 2 10 4 2" xfId="1141" xr:uid="{00000000-0005-0000-0000-0000BB040000}"/>
    <cellStyle name="Comma 2 10 4 2 2" xfId="1142" xr:uid="{00000000-0005-0000-0000-0000BC040000}"/>
    <cellStyle name="Comma 2 10 4 2 2 2" xfId="1143" xr:uid="{00000000-0005-0000-0000-0000BD040000}"/>
    <cellStyle name="Comma 2 10 4 2 2 3" xfId="1144" xr:uid="{00000000-0005-0000-0000-0000BE040000}"/>
    <cellStyle name="Comma 2 10 4 2 2 4" xfId="1145" xr:uid="{00000000-0005-0000-0000-0000BF040000}"/>
    <cellStyle name="Comma 2 10 4 2 3" xfId="1146" xr:uid="{00000000-0005-0000-0000-0000C0040000}"/>
    <cellStyle name="Comma 2 10 4 2 4" xfId="1147" xr:uid="{00000000-0005-0000-0000-0000C1040000}"/>
    <cellStyle name="Comma 2 10 4 2 5" xfId="1148" xr:uid="{00000000-0005-0000-0000-0000C2040000}"/>
    <cellStyle name="Comma 2 10 4 3" xfId="1149" xr:uid="{00000000-0005-0000-0000-0000C3040000}"/>
    <cellStyle name="Comma 2 10 4 3 2" xfId="1150" xr:uid="{00000000-0005-0000-0000-0000C4040000}"/>
    <cellStyle name="Comma 2 10 4 3 3" xfId="1151" xr:uid="{00000000-0005-0000-0000-0000C5040000}"/>
    <cellStyle name="Comma 2 10 4 3 4" xfId="1152" xr:uid="{00000000-0005-0000-0000-0000C6040000}"/>
    <cellStyle name="Comma 2 10 4 4" xfId="1153" xr:uid="{00000000-0005-0000-0000-0000C7040000}"/>
    <cellStyle name="Comma 2 10 4 5" xfId="1154" xr:uid="{00000000-0005-0000-0000-0000C8040000}"/>
    <cellStyle name="Comma 2 10 4 6" xfId="1155" xr:uid="{00000000-0005-0000-0000-0000C9040000}"/>
    <cellStyle name="Comma 2 10 5" xfId="1156" xr:uid="{00000000-0005-0000-0000-0000CA040000}"/>
    <cellStyle name="Comma 2 10 6" xfId="1157" xr:uid="{00000000-0005-0000-0000-0000CB040000}"/>
    <cellStyle name="Comma 2 10 6 2" xfId="1158" xr:uid="{00000000-0005-0000-0000-0000CC040000}"/>
    <cellStyle name="Comma 2 10 6 2 2" xfId="1159" xr:uid="{00000000-0005-0000-0000-0000CD040000}"/>
    <cellStyle name="Comma 2 10 6 2 3" xfId="1160" xr:uid="{00000000-0005-0000-0000-0000CE040000}"/>
    <cellStyle name="Comma 2 10 6 2 4" xfId="1161" xr:uid="{00000000-0005-0000-0000-0000CF040000}"/>
    <cellStyle name="Comma 2 10 6 3" xfId="1162" xr:uid="{00000000-0005-0000-0000-0000D0040000}"/>
    <cellStyle name="Comma 2 10 6 4" xfId="1163" xr:uid="{00000000-0005-0000-0000-0000D1040000}"/>
    <cellStyle name="Comma 2 10 6 5" xfId="1164" xr:uid="{00000000-0005-0000-0000-0000D2040000}"/>
    <cellStyle name="Comma 2 10 7" xfId="1165" xr:uid="{00000000-0005-0000-0000-0000D3040000}"/>
    <cellStyle name="Comma 2 10 7 2" xfId="1166" xr:uid="{00000000-0005-0000-0000-0000D4040000}"/>
    <cellStyle name="Comma 2 10 7 3" xfId="1167" xr:uid="{00000000-0005-0000-0000-0000D5040000}"/>
    <cellStyle name="Comma 2 10 7 4" xfId="1168" xr:uid="{00000000-0005-0000-0000-0000D6040000}"/>
    <cellStyle name="Comma 2 10 8" xfId="1169" xr:uid="{00000000-0005-0000-0000-0000D7040000}"/>
    <cellStyle name="Comma 2 10 9" xfId="1170" xr:uid="{00000000-0005-0000-0000-0000D8040000}"/>
    <cellStyle name="Comma 2 100" xfId="1171" xr:uid="{00000000-0005-0000-0000-0000D9040000}"/>
    <cellStyle name="Comma 2 101" xfId="1172" xr:uid="{00000000-0005-0000-0000-0000DA040000}"/>
    <cellStyle name="Comma 2 102" xfId="1173" xr:uid="{00000000-0005-0000-0000-0000DB040000}"/>
    <cellStyle name="Comma 2 103" xfId="1174" xr:uid="{00000000-0005-0000-0000-0000DC040000}"/>
    <cellStyle name="Comma 2 104" xfId="1175" xr:uid="{00000000-0005-0000-0000-0000DD040000}"/>
    <cellStyle name="Comma 2 105" xfId="1176" xr:uid="{00000000-0005-0000-0000-0000DE040000}"/>
    <cellStyle name="Comma 2 106" xfId="1177" xr:uid="{00000000-0005-0000-0000-0000DF040000}"/>
    <cellStyle name="Comma 2 107" xfId="1178" xr:uid="{00000000-0005-0000-0000-0000E0040000}"/>
    <cellStyle name="Comma 2 107 2" xfId="1179" xr:uid="{00000000-0005-0000-0000-0000E1040000}"/>
    <cellStyle name="Comma 2 107 3" xfId="1180" xr:uid="{00000000-0005-0000-0000-0000E2040000}"/>
    <cellStyle name="Comma 2 108" xfId="1181" xr:uid="{00000000-0005-0000-0000-0000E3040000}"/>
    <cellStyle name="Comma 2 109" xfId="1182" xr:uid="{00000000-0005-0000-0000-0000E4040000}"/>
    <cellStyle name="Comma 2 11" xfId="1183" xr:uid="{00000000-0005-0000-0000-0000E5040000}"/>
    <cellStyle name="Comma 2 11 2" xfId="1184" xr:uid="{00000000-0005-0000-0000-0000E6040000}"/>
    <cellStyle name="Comma 2 11 2 2" xfId="1185" xr:uid="{00000000-0005-0000-0000-0000E7040000}"/>
    <cellStyle name="Comma 2 11 2 3" xfId="1186" xr:uid="{00000000-0005-0000-0000-0000E8040000}"/>
    <cellStyle name="Comma 2 11 2 3 2" xfId="1187" xr:uid="{00000000-0005-0000-0000-0000E9040000}"/>
    <cellStyle name="Comma 2 11 2 3 2 2" xfId="1188" xr:uid="{00000000-0005-0000-0000-0000EA040000}"/>
    <cellStyle name="Comma 2 11 2 3 2 3" xfId="1189" xr:uid="{00000000-0005-0000-0000-0000EB040000}"/>
    <cellStyle name="Comma 2 11 2 3 2 4" xfId="1190" xr:uid="{00000000-0005-0000-0000-0000EC040000}"/>
    <cellStyle name="Comma 2 11 2 3 3" xfId="1191" xr:uid="{00000000-0005-0000-0000-0000ED040000}"/>
    <cellStyle name="Comma 2 11 2 3 4" xfId="1192" xr:uid="{00000000-0005-0000-0000-0000EE040000}"/>
    <cellStyle name="Comma 2 11 2 3 5" xfId="1193" xr:uid="{00000000-0005-0000-0000-0000EF040000}"/>
    <cellStyle name="Comma 2 11 2 4" xfId="1194" xr:uid="{00000000-0005-0000-0000-0000F0040000}"/>
    <cellStyle name="Comma 2 11 2 5" xfId="1195" xr:uid="{00000000-0005-0000-0000-0000F1040000}"/>
    <cellStyle name="Comma 2 11 2 5 2" xfId="1196" xr:uid="{00000000-0005-0000-0000-0000F2040000}"/>
    <cellStyle name="Comma 2 11 2 5 3" xfId="1197" xr:uid="{00000000-0005-0000-0000-0000F3040000}"/>
    <cellStyle name="Comma 2 11 2 5 4" xfId="1198" xr:uid="{00000000-0005-0000-0000-0000F4040000}"/>
    <cellStyle name="Comma 2 11 2 6" xfId="1199" xr:uid="{00000000-0005-0000-0000-0000F5040000}"/>
    <cellStyle name="Comma 2 11 2 7" xfId="1200" xr:uid="{00000000-0005-0000-0000-0000F6040000}"/>
    <cellStyle name="Comma 2 11 2 8" xfId="1201" xr:uid="{00000000-0005-0000-0000-0000F7040000}"/>
    <cellStyle name="Comma 2 11 3" xfId="1202" xr:uid="{00000000-0005-0000-0000-0000F8040000}"/>
    <cellStyle name="Comma 2 11 3 2" xfId="1203" xr:uid="{00000000-0005-0000-0000-0000F9040000}"/>
    <cellStyle name="Comma 2 11 3 2 2" xfId="1204" xr:uid="{00000000-0005-0000-0000-0000FA040000}"/>
    <cellStyle name="Comma 2 11 3 2 2 2" xfId="1205" xr:uid="{00000000-0005-0000-0000-0000FB040000}"/>
    <cellStyle name="Comma 2 11 3 2 2 3" xfId="1206" xr:uid="{00000000-0005-0000-0000-0000FC040000}"/>
    <cellStyle name="Comma 2 11 3 2 2 4" xfId="1207" xr:uid="{00000000-0005-0000-0000-0000FD040000}"/>
    <cellStyle name="Comma 2 11 3 2 3" xfId="1208" xr:uid="{00000000-0005-0000-0000-0000FE040000}"/>
    <cellStyle name="Comma 2 11 3 2 4" xfId="1209" xr:uid="{00000000-0005-0000-0000-0000FF040000}"/>
    <cellStyle name="Comma 2 11 3 2 5" xfId="1210" xr:uid="{00000000-0005-0000-0000-000000050000}"/>
    <cellStyle name="Comma 2 11 3 3" xfId="1211" xr:uid="{00000000-0005-0000-0000-000001050000}"/>
    <cellStyle name="Comma 2 11 3 3 2" xfId="1212" xr:uid="{00000000-0005-0000-0000-000002050000}"/>
    <cellStyle name="Comma 2 11 3 3 3" xfId="1213" xr:uid="{00000000-0005-0000-0000-000003050000}"/>
    <cellStyle name="Comma 2 11 3 3 4" xfId="1214" xr:uid="{00000000-0005-0000-0000-000004050000}"/>
    <cellStyle name="Comma 2 11 3 4" xfId="1215" xr:uid="{00000000-0005-0000-0000-000005050000}"/>
    <cellStyle name="Comma 2 11 3 5" xfId="1216" xr:uid="{00000000-0005-0000-0000-000006050000}"/>
    <cellStyle name="Comma 2 11 3 6" xfId="1217" xr:uid="{00000000-0005-0000-0000-000007050000}"/>
    <cellStyle name="Comma 2 11 4" xfId="1218" xr:uid="{00000000-0005-0000-0000-000008050000}"/>
    <cellStyle name="Comma 2 11 5" xfId="1219" xr:uid="{00000000-0005-0000-0000-000009050000}"/>
    <cellStyle name="Comma 2 11 5 2" xfId="1220" xr:uid="{00000000-0005-0000-0000-00000A050000}"/>
    <cellStyle name="Comma 2 11 5 2 2" xfId="1221" xr:uid="{00000000-0005-0000-0000-00000B050000}"/>
    <cellStyle name="Comma 2 11 5 2 3" xfId="1222" xr:uid="{00000000-0005-0000-0000-00000C050000}"/>
    <cellStyle name="Comma 2 11 5 2 4" xfId="1223" xr:uid="{00000000-0005-0000-0000-00000D050000}"/>
    <cellStyle name="Comma 2 11 5 3" xfId="1224" xr:uid="{00000000-0005-0000-0000-00000E050000}"/>
    <cellStyle name="Comma 2 11 5 4" xfId="1225" xr:uid="{00000000-0005-0000-0000-00000F050000}"/>
    <cellStyle name="Comma 2 11 5 5" xfId="1226" xr:uid="{00000000-0005-0000-0000-000010050000}"/>
    <cellStyle name="Comma 2 11 6" xfId="1227" xr:uid="{00000000-0005-0000-0000-000011050000}"/>
    <cellStyle name="Comma 2 11 6 2" xfId="1228" xr:uid="{00000000-0005-0000-0000-000012050000}"/>
    <cellStyle name="Comma 2 11 6 3" xfId="1229" xr:uid="{00000000-0005-0000-0000-000013050000}"/>
    <cellStyle name="Comma 2 11 6 4" xfId="1230" xr:uid="{00000000-0005-0000-0000-000014050000}"/>
    <cellStyle name="Comma 2 11 7" xfId="1231" xr:uid="{00000000-0005-0000-0000-000015050000}"/>
    <cellStyle name="Comma 2 11 8" xfId="1232" xr:uid="{00000000-0005-0000-0000-000016050000}"/>
    <cellStyle name="Comma 2 11 9" xfId="1233" xr:uid="{00000000-0005-0000-0000-000017050000}"/>
    <cellStyle name="Comma 2 110" xfId="1234" xr:uid="{00000000-0005-0000-0000-000018050000}"/>
    <cellStyle name="Comma 2 12" xfId="1235" xr:uid="{00000000-0005-0000-0000-000019050000}"/>
    <cellStyle name="Comma 2 12 2" xfId="1236" xr:uid="{00000000-0005-0000-0000-00001A050000}"/>
    <cellStyle name="Comma 2 12 2 2" xfId="1237" xr:uid="{00000000-0005-0000-0000-00001B050000}"/>
    <cellStyle name="Comma 2 12 2 3" xfId="1238" xr:uid="{00000000-0005-0000-0000-00001C050000}"/>
    <cellStyle name="Comma 2 12 2 3 2" xfId="1239" xr:uid="{00000000-0005-0000-0000-00001D050000}"/>
    <cellStyle name="Comma 2 12 2 3 2 2" xfId="1240" xr:uid="{00000000-0005-0000-0000-00001E050000}"/>
    <cellStyle name="Comma 2 12 2 3 2 3" xfId="1241" xr:uid="{00000000-0005-0000-0000-00001F050000}"/>
    <cellStyle name="Comma 2 12 2 3 2 4" xfId="1242" xr:uid="{00000000-0005-0000-0000-000020050000}"/>
    <cellStyle name="Comma 2 12 2 3 3" xfId="1243" xr:uid="{00000000-0005-0000-0000-000021050000}"/>
    <cellStyle name="Comma 2 12 2 3 4" xfId="1244" xr:uid="{00000000-0005-0000-0000-000022050000}"/>
    <cellStyle name="Comma 2 12 2 3 5" xfId="1245" xr:uid="{00000000-0005-0000-0000-000023050000}"/>
    <cellStyle name="Comma 2 12 2 4" xfId="1246" xr:uid="{00000000-0005-0000-0000-000024050000}"/>
    <cellStyle name="Comma 2 12 2 5" xfId="1247" xr:uid="{00000000-0005-0000-0000-000025050000}"/>
    <cellStyle name="Comma 2 12 2 5 2" xfId="1248" xr:uid="{00000000-0005-0000-0000-000026050000}"/>
    <cellStyle name="Comma 2 12 2 5 3" xfId="1249" xr:uid="{00000000-0005-0000-0000-000027050000}"/>
    <cellStyle name="Comma 2 12 2 5 4" xfId="1250" xr:uid="{00000000-0005-0000-0000-000028050000}"/>
    <cellStyle name="Comma 2 12 2 6" xfId="1251" xr:uid="{00000000-0005-0000-0000-000029050000}"/>
    <cellStyle name="Comma 2 12 2 7" xfId="1252" xr:uid="{00000000-0005-0000-0000-00002A050000}"/>
    <cellStyle name="Comma 2 12 2 8" xfId="1253" xr:uid="{00000000-0005-0000-0000-00002B050000}"/>
    <cellStyle name="Comma 2 12 3" xfId="1254" xr:uid="{00000000-0005-0000-0000-00002C050000}"/>
    <cellStyle name="Comma 2 12 3 2" xfId="1255" xr:uid="{00000000-0005-0000-0000-00002D050000}"/>
    <cellStyle name="Comma 2 12 3 3" xfId="1256" xr:uid="{00000000-0005-0000-0000-00002E050000}"/>
    <cellStyle name="Comma 2 12 3 3 2" xfId="1257" xr:uid="{00000000-0005-0000-0000-00002F050000}"/>
    <cellStyle name="Comma 2 12 3 3 2 2" xfId="1258" xr:uid="{00000000-0005-0000-0000-000030050000}"/>
    <cellStyle name="Comma 2 12 3 3 2 3" xfId="1259" xr:uid="{00000000-0005-0000-0000-000031050000}"/>
    <cellStyle name="Comma 2 12 3 3 2 4" xfId="1260" xr:uid="{00000000-0005-0000-0000-000032050000}"/>
    <cellStyle name="Comma 2 12 3 3 3" xfId="1261" xr:uid="{00000000-0005-0000-0000-000033050000}"/>
    <cellStyle name="Comma 2 12 3 3 4" xfId="1262" xr:uid="{00000000-0005-0000-0000-000034050000}"/>
    <cellStyle name="Comma 2 12 3 3 5" xfId="1263" xr:uid="{00000000-0005-0000-0000-000035050000}"/>
    <cellStyle name="Comma 2 12 3 4" xfId="1264" xr:uid="{00000000-0005-0000-0000-000036050000}"/>
    <cellStyle name="Comma 2 12 3 4 2" xfId="1265" xr:uid="{00000000-0005-0000-0000-000037050000}"/>
    <cellStyle name="Comma 2 12 3 4 3" xfId="1266" xr:uid="{00000000-0005-0000-0000-000038050000}"/>
    <cellStyle name="Comma 2 12 3 4 4" xfId="1267" xr:uid="{00000000-0005-0000-0000-000039050000}"/>
    <cellStyle name="Comma 2 12 3 5" xfId="1268" xr:uid="{00000000-0005-0000-0000-00003A050000}"/>
    <cellStyle name="Comma 2 12 3 6" xfId="1269" xr:uid="{00000000-0005-0000-0000-00003B050000}"/>
    <cellStyle name="Comma 2 12 3 7" xfId="1270" xr:uid="{00000000-0005-0000-0000-00003C050000}"/>
    <cellStyle name="Comma 2 12 4" xfId="1271" xr:uid="{00000000-0005-0000-0000-00003D050000}"/>
    <cellStyle name="Comma 2 12 5" xfId="1272" xr:uid="{00000000-0005-0000-0000-00003E050000}"/>
    <cellStyle name="Comma 2 12 5 2" xfId="1273" xr:uid="{00000000-0005-0000-0000-00003F050000}"/>
    <cellStyle name="Comma 2 12 5 2 2" xfId="1274" xr:uid="{00000000-0005-0000-0000-000040050000}"/>
    <cellStyle name="Comma 2 12 5 2 3" xfId="1275" xr:uid="{00000000-0005-0000-0000-000041050000}"/>
    <cellStyle name="Comma 2 12 5 2 4" xfId="1276" xr:uid="{00000000-0005-0000-0000-000042050000}"/>
    <cellStyle name="Comma 2 12 5 3" xfId="1277" xr:uid="{00000000-0005-0000-0000-000043050000}"/>
    <cellStyle name="Comma 2 12 5 4" xfId="1278" xr:uid="{00000000-0005-0000-0000-000044050000}"/>
    <cellStyle name="Comma 2 12 5 5" xfId="1279" xr:uid="{00000000-0005-0000-0000-000045050000}"/>
    <cellStyle name="Comma 2 12 6" xfId="1280" xr:uid="{00000000-0005-0000-0000-000046050000}"/>
    <cellStyle name="Comma 2 12 6 2" xfId="1281" xr:uid="{00000000-0005-0000-0000-000047050000}"/>
    <cellStyle name="Comma 2 12 6 3" xfId="1282" xr:uid="{00000000-0005-0000-0000-000048050000}"/>
    <cellStyle name="Comma 2 12 6 4" xfId="1283" xr:uid="{00000000-0005-0000-0000-000049050000}"/>
    <cellStyle name="Comma 2 12 7" xfId="1284" xr:uid="{00000000-0005-0000-0000-00004A050000}"/>
    <cellStyle name="Comma 2 12 8" xfId="1285" xr:uid="{00000000-0005-0000-0000-00004B050000}"/>
    <cellStyle name="Comma 2 12 9" xfId="1286" xr:uid="{00000000-0005-0000-0000-00004C050000}"/>
    <cellStyle name="Comma 2 13" xfId="1287" xr:uid="{00000000-0005-0000-0000-00004D050000}"/>
    <cellStyle name="Comma 2 13 10" xfId="1288" xr:uid="{00000000-0005-0000-0000-00004E050000}"/>
    <cellStyle name="Comma 2 13 2" xfId="1289" xr:uid="{00000000-0005-0000-0000-00004F050000}"/>
    <cellStyle name="Comma 2 13 2 2" xfId="1290" xr:uid="{00000000-0005-0000-0000-000050050000}"/>
    <cellStyle name="Comma 2 13 3" xfId="1291" xr:uid="{00000000-0005-0000-0000-000051050000}"/>
    <cellStyle name="Comma 2 13 4" xfId="1292" xr:uid="{00000000-0005-0000-0000-000052050000}"/>
    <cellStyle name="Comma 2 13 5" xfId="1293" xr:uid="{00000000-0005-0000-0000-000053050000}"/>
    <cellStyle name="Comma 2 13 6" xfId="1294" xr:uid="{00000000-0005-0000-0000-000054050000}"/>
    <cellStyle name="Comma 2 13 6 2" xfId="1295" xr:uid="{00000000-0005-0000-0000-000055050000}"/>
    <cellStyle name="Comma 2 13 6 2 2" xfId="1296" xr:uid="{00000000-0005-0000-0000-000056050000}"/>
    <cellStyle name="Comma 2 13 6 2 3" xfId="1297" xr:uid="{00000000-0005-0000-0000-000057050000}"/>
    <cellStyle name="Comma 2 13 6 2 4" xfId="1298" xr:uid="{00000000-0005-0000-0000-000058050000}"/>
    <cellStyle name="Comma 2 13 6 3" xfId="1299" xr:uid="{00000000-0005-0000-0000-000059050000}"/>
    <cellStyle name="Comma 2 13 6 4" xfId="1300" xr:uid="{00000000-0005-0000-0000-00005A050000}"/>
    <cellStyle name="Comma 2 13 6 5" xfId="1301" xr:uid="{00000000-0005-0000-0000-00005B050000}"/>
    <cellStyle name="Comma 2 13 7" xfId="1302" xr:uid="{00000000-0005-0000-0000-00005C050000}"/>
    <cellStyle name="Comma 2 13 7 2" xfId="1303" xr:uid="{00000000-0005-0000-0000-00005D050000}"/>
    <cellStyle name="Comma 2 13 7 3" xfId="1304" xr:uid="{00000000-0005-0000-0000-00005E050000}"/>
    <cellStyle name="Comma 2 13 7 4" xfId="1305" xr:uid="{00000000-0005-0000-0000-00005F050000}"/>
    <cellStyle name="Comma 2 13 8" xfId="1306" xr:uid="{00000000-0005-0000-0000-000060050000}"/>
    <cellStyle name="Comma 2 13 9" xfId="1307" xr:uid="{00000000-0005-0000-0000-000061050000}"/>
    <cellStyle name="Comma 2 14" xfId="1308" xr:uid="{00000000-0005-0000-0000-000062050000}"/>
    <cellStyle name="Comma 2 14 2" xfId="1309" xr:uid="{00000000-0005-0000-0000-000063050000}"/>
    <cellStyle name="Comma 2 14 2 2" xfId="1310" xr:uid="{00000000-0005-0000-0000-000064050000}"/>
    <cellStyle name="Comma 2 14 3" xfId="1311" xr:uid="{00000000-0005-0000-0000-000065050000}"/>
    <cellStyle name="Comma 2 14 3 2" xfId="1312" xr:uid="{00000000-0005-0000-0000-000066050000}"/>
    <cellStyle name="Comma 2 14 4" xfId="1313" xr:uid="{00000000-0005-0000-0000-000067050000}"/>
    <cellStyle name="Comma 2 14 5" xfId="1314" xr:uid="{00000000-0005-0000-0000-000068050000}"/>
    <cellStyle name="Comma 2 14 5 2" xfId="1315" xr:uid="{00000000-0005-0000-0000-000069050000}"/>
    <cellStyle name="Comma 2 14 5 2 2" xfId="1316" xr:uid="{00000000-0005-0000-0000-00006A050000}"/>
    <cellStyle name="Comma 2 14 5 2 3" xfId="1317" xr:uid="{00000000-0005-0000-0000-00006B050000}"/>
    <cellStyle name="Comma 2 14 5 2 4" xfId="1318" xr:uid="{00000000-0005-0000-0000-00006C050000}"/>
    <cellStyle name="Comma 2 14 5 3" xfId="1319" xr:uid="{00000000-0005-0000-0000-00006D050000}"/>
    <cellStyle name="Comma 2 14 5 4" xfId="1320" xr:uid="{00000000-0005-0000-0000-00006E050000}"/>
    <cellStyle name="Comma 2 14 5 5" xfId="1321" xr:uid="{00000000-0005-0000-0000-00006F050000}"/>
    <cellStyle name="Comma 2 14 6" xfId="1322" xr:uid="{00000000-0005-0000-0000-000070050000}"/>
    <cellStyle name="Comma 2 14 6 2" xfId="1323" xr:uid="{00000000-0005-0000-0000-000071050000}"/>
    <cellStyle name="Comma 2 14 6 3" xfId="1324" xr:uid="{00000000-0005-0000-0000-000072050000}"/>
    <cellStyle name="Comma 2 14 6 4" xfId="1325" xr:uid="{00000000-0005-0000-0000-000073050000}"/>
    <cellStyle name="Comma 2 14 7" xfId="1326" xr:uid="{00000000-0005-0000-0000-000074050000}"/>
    <cellStyle name="Comma 2 14 8" xfId="1327" xr:uid="{00000000-0005-0000-0000-000075050000}"/>
    <cellStyle name="Comma 2 14 9" xfId="1328" xr:uid="{00000000-0005-0000-0000-000076050000}"/>
    <cellStyle name="Comma 2 15" xfId="1329" xr:uid="{00000000-0005-0000-0000-000077050000}"/>
    <cellStyle name="Comma 2 15 2" xfId="1330" xr:uid="{00000000-0005-0000-0000-000078050000}"/>
    <cellStyle name="Comma 2 15 3" xfId="1331" xr:uid="{00000000-0005-0000-0000-000079050000}"/>
    <cellStyle name="Comma 2 15 3 2" xfId="1332" xr:uid="{00000000-0005-0000-0000-00007A050000}"/>
    <cellStyle name="Comma 2 15 3 3" xfId="1333" xr:uid="{00000000-0005-0000-0000-00007B050000}"/>
    <cellStyle name="Comma 2 15 3 4" xfId="1334" xr:uid="{00000000-0005-0000-0000-00007C050000}"/>
    <cellStyle name="Comma 2 16" xfId="1335" xr:uid="{00000000-0005-0000-0000-00007D050000}"/>
    <cellStyle name="Comma 2 16 2" xfId="1336" xr:uid="{00000000-0005-0000-0000-00007E050000}"/>
    <cellStyle name="Comma 2 16 2 2" xfId="1337" xr:uid="{00000000-0005-0000-0000-00007F050000}"/>
    <cellStyle name="Comma 2 17" xfId="1338" xr:uid="{00000000-0005-0000-0000-000080050000}"/>
    <cellStyle name="Comma 2 17 2" xfId="1339" xr:uid="{00000000-0005-0000-0000-000081050000}"/>
    <cellStyle name="Comma 2 17 3" xfId="1340" xr:uid="{00000000-0005-0000-0000-000082050000}"/>
    <cellStyle name="Comma 2 17 3 2" xfId="1341" xr:uid="{00000000-0005-0000-0000-000083050000}"/>
    <cellStyle name="Comma 2 17 3 3" xfId="1342" xr:uid="{00000000-0005-0000-0000-000084050000}"/>
    <cellStyle name="Comma 2 17 3 4" xfId="1343" xr:uid="{00000000-0005-0000-0000-000085050000}"/>
    <cellStyle name="Comma 2 18" xfId="1344" xr:uid="{00000000-0005-0000-0000-000086050000}"/>
    <cellStyle name="Comma 2 18 2" xfId="1345" xr:uid="{00000000-0005-0000-0000-000087050000}"/>
    <cellStyle name="Comma 2 18 3" xfId="1346" xr:uid="{00000000-0005-0000-0000-000088050000}"/>
    <cellStyle name="Comma 2 18 3 2" xfId="1347" xr:uid="{00000000-0005-0000-0000-000089050000}"/>
    <cellStyle name="Comma 2 18 3 3" xfId="1348" xr:uid="{00000000-0005-0000-0000-00008A050000}"/>
    <cellStyle name="Comma 2 18 3 4" xfId="1349" xr:uid="{00000000-0005-0000-0000-00008B050000}"/>
    <cellStyle name="Comma 2 19" xfId="1350" xr:uid="{00000000-0005-0000-0000-00008C050000}"/>
    <cellStyle name="Comma 2 19 2" xfId="1351" xr:uid="{00000000-0005-0000-0000-00008D050000}"/>
    <cellStyle name="Comma 2 19 3" xfId="1352" xr:uid="{00000000-0005-0000-0000-00008E050000}"/>
    <cellStyle name="Comma 2 19 3 2" xfId="1353" xr:uid="{00000000-0005-0000-0000-00008F050000}"/>
    <cellStyle name="Comma 2 19 3 3" xfId="1354" xr:uid="{00000000-0005-0000-0000-000090050000}"/>
    <cellStyle name="Comma 2 19 3 4" xfId="1355" xr:uid="{00000000-0005-0000-0000-000091050000}"/>
    <cellStyle name="Comma 2 2" xfId="1356" xr:uid="{00000000-0005-0000-0000-000092050000}"/>
    <cellStyle name="Comma 2 2 10" xfId="1357" xr:uid="{00000000-0005-0000-0000-000093050000}"/>
    <cellStyle name="Comma 2 2 10 2" xfId="1358" xr:uid="{00000000-0005-0000-0000-000094050000}"/>
    <cellStyle name="Comma 2 2 10 3" xfId="1359" xr:uid="{00000000-0005-0000-0000-000095050000}"/>
    <cellStyle name="Comma 2 2 10 3 2" xfId="1360" xr:uid="{00000000-0005-0000-0000-000096050000}"/>
    <cellStyle name="Comma 2 2 10 3 2 2" xfId="1361" xr:uid="{00000000-0005-0000-0000-000097050000}"/>
    <cellStyle name="Comma 2 2 10 3 2 3" xfId="1362" xr:uid="{00000000-0005-0000-0000-000098050000}"/>
    <cellStyle name="Comma 2 2 10 3 2 4" xfId="1363" xr:uid="{00000000-0005-0000-0000-000099050000}"/>
    <cellStyle name="Comma 2 2 10 3 3" xfId="1364" xr:uid="{00000000-0005-0000-0000-00009A050000}"/>
    <cellStyle name="Comma 2 2 10 3 4" xfId="1365" xr:uid="{00000000-0005-0000-0000-00009B050000}"/>
    <cellStyle name="Comma 2 2 10 3 5" xfId="1366" xr:uid="{00000000-0005-0000-0000-00009C050000}"/>
    <cellStyle name="Comma 2 2 10 4" xfId="1367" xr:uid="{00000000-0005-0000-0000-00009D050000}"/>
    <cellStyle name="Comma 2 2 10 4 2" xfId="1368" xr:uid="{00000000-0005-0000-0000-00009E050000}"/>
    <cellStyle name="Comma 2 2 10 4 3" xfId="1369" xr:uid="{00000000-0005-0000-0000-00009F050000}"/>
    <cellStyle name="Comma 2 2 10 4 4" xfId="1370" xr:uid="{00000000-0005-0000-0000-0000A0050000}"/>
    <cellStyle name="Comma 2 2 10 5" xfId="1371" xr:uid="{00000000-0005-0000-0000-0000A1050000}"/>
    <cellStyle name="Comma 2 2 10 5 2" xfId="1372" xr:uid="{00000000-0005-0000-0000-0000A2050000}"/>
    <cellStyle name="Comma 2 2 10 5 3" xfId="1373" xr:uid="{00000000-0005-0000-0000-0000A3050000}"/>
    <cellStyle name="Comma 2 2 10 5 4" xfId="1374" xr:uid="{00000000-0005-0000-0000-0000A4050000}"/>
    <cellStyle name="Comma 2 2 10 6" xfId="1375" xr:uid="{00000000-0005-0000-0000-0000A5050000}"/>
    <cellStyle name="Comma 2 2 10 7" xfId="1376" xr:uid="{00000000-0005-0000-0000-0000A6050000}"/>
    <cellStyle name="Comma 2 2 10 8" xfId="1377" xr:uid="{00000000-0005-0000-0000-0000A7050000}"/>
    <cellStyle name="Comma 2 2 11" xfId="1378" xr:uid="{00000000-0005-0000-0000-0000A8050000}"/>
    <cellStyle name="Comma 2 2 11 2" xfId="1379" xr:uid="{00000000-0005-0000-0000-0000A9050000}"/>
    <cellStyle name="Comma 2 2 11 3" xfId="1380" xr:uid="{00000000-0005-0000-0000-0000AA050000}"/>
    <cellStyle name="Comma 2 2 11 3 2" xfId="1381" xr:uid="{00000000-0005-0000-0000-0000AB050000}"/>
    <cellStyle name="Comma 2 2 11 3 2 2" xfId="1382" xr:uid="{00000000-0005-0000-0000-0000AC050000}"/>
    <cellStyle name="Comma 2 2 11 3 2 3" xfId="1383" xr:uid="{00000000-0005-0000-0000-0000AD050000}"/>
    <cellStyle name="Comma 2 2 11 3 2 4" xfId="1384" xr:uid="{00000000-0005-0000-0000-0000AE050000}"/>
    <cellStyle name="Comma 2 2 11 3 3" xfId="1385" xr:uid="{00000000-0005-0000-0000-0000AF050000}"/>
    <cellStyle name="Comma 2 2 11 3 4" xfId="1386" xr:uid="{00000000-0005-0000-0000-0000B0050000}"/>
    <cellStyle name="Comma 2 2 11 3 5" xfId="1387" xr:uid="{00000000-0005-0000-0000-0000B1050000}"/>
    <cellStyle name="Comma 2 2 11 4" xfId="1388" xr:uid="{00000000-0005-0000-0000-0000B2050000}"/>
    <cellStyle name="Comma 2 2 11 4 2" xfId="1389" xr:uid="{00000000-0005-0000-0000-0000B3050000}"/>
    <cellStyle name="Comma 2 2 11 4 3" xfId="1390" xr:uid="{00000000-0005-0000-0000-0000B4050000}"/>
    <cellStyle name="Comma 2 2 11 4 4" xfId="1391" xr:uid="{00000000-0005-0000-0000-0000B5050000}"/>
    <cellStyle name="Comma 2 2 11 5" xfId="1392" xr:uid="{00000000-0005-0000-0000-0000B6050000}"/>
    <cellStyle name="Comma 2 2 11 5 2" xfId="1393" xr:uid="{00000000-0005-0000-0000-0000B7050000}"/>
    <cellStyle name="Comma 2 2 11 5 3" xfId="1394" xr:uid="{00000000-0005-0000-0000-0000B8050000}"/>
    <cellStyle name="Comma 2 2 11 5 4" xfId="1395" xr:uid="{00000000-0005-0000-0000-0000B9050000}"/>
    <cellStyle name="Comma 2 2 11 6" xfId="1396" xr:uid="{00000000-0005-0000-0000-0000BA050000}"/>
    <cellStyle name="Comma 2 2 11 7" xfId="1397" xr:uid="{00000000-0005-0000-0000-0000BB050000}"/>
    <cellStyle name="Comma 2 2 11 8" xfId="1398" xr:uid="{00000000-0005-0000-0000-0000BC050000}"/>
    <cellStyle name="Comma 2 2 12" xfId="1399" xr:uid="{00000000-0005-0000-0000-0000BD050000}"/>
    <cellStyle name="Comma 2 2 12 2" xfId="1400" xr:uid="{00000000-0005-0000-0000-0000BE050000}"/>
    <cellStyle name="Comma 2 2 12 2 2" xfId="1401" xr:uid="{00000000-0005-0000-0000-0000BF050000}"/>
    <cellStyle name="Comma 2 2 12 2 3" xfId="1402" xr:uid="{00000000-0005-0000-0000-0000C0050000}"/>
    <cellStyle name="Comma 2 2 12 2 4" xfId="1403" xr:uid="{00000000-0005-0000-0000-0000C1050000}"/>
    <cellStyle name="Comma 2 2 13" xfId="1404" xr:uid="{00000000-0005-0000-0000-0000C2050000}"/>
    <cellStyle name="Comma 2 2 13 2" xfId="1405" xr:uid="{00000000-0005-0000-0000-0000C3050000}"/>
    <cellStyle name="Comma 2 2 13 2 2" xfId="1406" xr:uid="{00000000-0005-0000-0000-0000C4050000}"/>
    <cellStyle name="Comma 2 2 13 2 3" xfId="1407" xr:uid="{00000000-0005-0000-0000-0000C5050000}"/>
    <cellStyle name="Comma 2 2 13 2 4" xfId="1408" xr:uid="{00000000-0005-0000-0000-0000C6050000}"/>
    <cellStyle name="Comma 2 2 14" xfId="1409" xr:uid="{00000000-0005-0000-0000-0000C7050000}"/>
    <cellStyle name="Comma 2 2 14 2" xfId="1410" xr:uid="{00000000-0005-0000-0000-0000C8050000}"/>
    <cellStyle name="Comma 2 2 14 2 2" xfId="1411" xr:uid="{00000000-0005-0000-0000-0000C9050000}"/>
    <cellStyle name="Comma 2 2 14 2 3" xfId="1412" xr:uid="{00000000-0005-0000-0000-0000CA050000}"/>
    <cellStyle name="Comma 2 2 14 2 4" xfId="1413" xr:uid="{00000000-0005-0000-0000-0000CB050000}"/>
    <cellStyle name="Comma 2 2 15" xfId="1414" xr:uid="{00000000-0005-0000-0000-0000CC050000}"/>
    <cellStyle name="Comma 2 2 15 2" xfId="1415" xr:uid="{00000000-0005-0000-0000-0000CD050000}"/>
    <cellStyle name="Comma 2 2 15 2 2" xfId="1416" xr:uid="{00000000-0005-0000-0000-0000CE050000}"/>
    <cellStyle name="Comma 2 2 15 2 3" xfId="1417" xr:uid="{00000000-0005-0000-0000-0000CF050000}"/>
    <cellStyle name="Comma 2 2 15 2 4" xfId="1418" xr:uid="{00000000-0005-0000-0000-0000D0050000}"/>
    <cellStyle name="Comma 2 2 16" xfId="1419" xr:uid="{00000000-0005-0000-0000-0000D1050000}"/>
    <cellStyle name="Comma 2 2 16 2" xfId="1420" xr:uid="{00000000-0005-0000-0000-0000D2050000}"/>
    <cellStyle name="Comma 2 2 16 2 2" xfId="1421" xr:uid="{00000000-0005-0000-0000-0000D3050000}"/>
    <cellStyle name="Comma 2 2 16 2 3" xfId="1422" xr:uid="{00000000-0005-0000-0000-0000D4050000}"/>
    <cellStyle name="Comma 2 2 16 2 4" xfId="1423" xr:uid="{00000000-0005-0000-0000-0000D5050000}"/>
    <cellStyle name="Comma 2 2 17" xfId="1424" xr:uid="{00000000-0005-0000-0000-0000D6050000}"/>
    <cellStyle name="Comma 2 2 17 2" xfId="1425" xr:uid="{00000000-0005-0000-0000-0000D7050000}"/>
    <cellStyle name="Comma 2 2 17 2 2" xfId="1426" xr:uid="{00000000-0005-0000-0000-0000D8050000}"/>
    <cellStyle name="Comma 2 2 17 2 3" xfId="1427" xr:uid="{00000000-0005-0000-0000-0000D9050000}"/>
    <cellStyle name="Comma 2 2 17 2 4" xfId="1428" xr:uid="{00000000-0005-0000-0000-0000DA050000}"/>
    <cellStyle name="Comma 2 2 18" xfId="1429" xr:uid="{00000000-0005-0000-0000-0000DB050000}"/>
    <cellStyle name="Comma 2 2 18 2" xfId="1430" xr:uid="{00000000-0005-0000-0000-0000DC050000}"/>
    <cellStyle name="Comma 2 2 18 3" xfId="1431" xr:uid="{00000000-0005-0000-0000-0000DD050000}"/>
    <cellStyle name="Comma 2 2 18 3 2" xfId="1432" xr:uid="{00000000-0005-0000-0000-0000DE050000}"/>
    <cellStyle name="Comma 2 2 18 3 3" xfId="1433" xr:uid="{00000000-0005-0000-0000-0000DF050000}"/>
    <cellStyle name="Comma 2 2 18 3 4" xfId="1434" xr:uid="{00000000-0005-0000-0000-0000E0050000}"/>
    <cellStyle name="Comma 2 2 18 4" xfId="1435" xr:uid="{00000000-0005-0000-0000-0000E1050000}"/>
    <cellStyle name="Comma 2 2 18 5" xfId="1436" xr:uid="{00000000-0005-0000-0000-0000E2050000}"/>
    <cellStyle name="Comma 2 2 18 6" xfId="1437" xr:uid="{00000000-0005-0000-0000-0000E3050000}"/>
    <cellStyle name="Comma 2 2 19" xfId="1438" xr:uid="{00000000-0005-0000-0000-0000E4050000}"/>
    <cellStyle name="Comma 2 2 2" xfId="1439" xr:uid="{00000000-0005-0000-0000-0000E5050000}"/>
    <cellStyle name="Comma 2 2 2 10" xfId="1440" xr:uid="{00000000-0005-0000-0000-0000E6050000}"/>
    <cellStyle name="Comma 2 2 2 10 2" xfId="1441" xr:uid="{00000000-0005-0000-0000-0000E7050000}"/>
    <cellStyle name="Comma 2 2 2 10 3" xfId="1442" xr:uid="{00000000-0005-0000-0000-0000E8050000}"/>
    <cellStyle name="Comma 2 2 2 10 3 2" xfId="1443" xr:uid="{00000000-0005-0000-0000-0000E9050000}"/>
    <cellStyle name="Comma 2 2 2 10 3 2 2" xfId="1444" xr:uid="{00000000-0005-0000-0000-0000EA050000}"/>
    <cellStyle name="Comma 2 2 2 10 3 2 3" xfId="1445" xr:uid="{00000000-0005-0000-0000-0000EB050000}"/>
    <cellStyle name="Comma 2 2 2 10 3 2 4" xfId="1446" xr:uid="{00000000-0005-0000-0000-0000EC050000}"/>
    <cellStyle name="Comma 2 2 2 10 3 3" xfId="1447" xr:uid="{00000000-0005-0000-0000-0000ED050000}"/>
    <cellStyle name="Comma 2 2 2 10 3 4" xfId="1448" xr:uid="{00000000-0005-0000-0000-0000EE050000}"/>
    <cellStyle name="Comma 2 2 2 10 3 5" xfId="1449" xr:uid="{00000000-0005-0000-0000-0000EF050000}"/>
    <cellStyle name="Comma 2 2 2 10 4" xfId="1450" xr:uid="{00000000-0005-0000-0000-0000F0050000}"/>
    <cellStyle name="Comma 2 2 2 10 4 2" xfId="1451" xr:uid="{00000000-0005-0000-0000-0000F1050000}"/>
    <cellStyle name="Comma 2 2 2 10 4 3" xfId="1452" xr:uid="{00000000-0005-0000-0000-0000F2050000}"/>
    <cellStyle name="Comma 2 2 2 10 4 4" xfId="1453" xr:uid="{00000000-0005-0000-0000-0000F3050000}"/>
    <cellStyle name="Comma 2 2 2 10 5" xfId="1454" xr:uid="{00000000-0005-0000-0000-0000F4050000}"/>
    <cellStyle name="Comma 2 2 2 10 6" xfId="1455" xr:uid="{00000000-0005-0000-0000-0000F5050000}"/>
    <cellStyle name="Comma 2 2 2 10 7" xfId="1456" xr:uid="{00000000-0005-0000-0000-0000F6050000}"/>
    <cellStyle name="Comma 2 2 2 11" xfId="1457" xr:uid="{00000000-0005-0000-0000-0000F7050000}"/>
    <cellStyle name="Comma 2 2 2 12" xfId="1458" xr:uid="{00000000-0005-0000-0000-0000F8050000}"/>
    <cellStyle name="Comma 2 2 2 13" xfId="1459" xr:uid="{00000000-0005-0000-0000-0000F9050000}"/>
    <cellStyle name="Comma 2 2 2 14" xfId="1460" xr:uid="{00000000-0005-0000-0000-0000FA050000}"/>
    <cellStyle name="Comma 2 2 2 15" xfId="1461" xr:uid="{00000000-0005-0000-0000-0000FB050000}"/>
    <cellStyle name="Comma 2 2 2 15 2" xfId="1462" xr:uid="{00000000-0005-0000-0000-0000FC050000}"/>
    <cellStyle name="Comma 2 2 2 16" xfId="1463" xr:uid="{00000000-0005-0000-0000-0000FD050000}"/>
    <cellStyle name="Comma 2 2 2 16 2" xfId="1464" xr:uid="{00000000-0005-0000-0000-0000FE050000}"/>
    <cellStyle name="Comma 2 2 2 17" xfId="1465" xr:uid="{00000000-0005-0000-0000-0000FF050000}"/>
    <cellStyle name="Comma 2 2 2 17 2" xfId="1466" xr:uid="{00000000-0005-0000-0000-000000060000}"/>
    <cellStyle name="Comma 2 2 2 18" xfId="1467" xr:uid="{00000000-0005-0000-0000-000001060000}"/>
    <cellStyle name="Comma 2 2 2 18 2" xfId="1468" xr:uid="{00000000-0005-0000-0000-000002060000}"/>
    <cellStyle name="Comma 2 2 2 18 3" xfId="1469" xr:uid="{00000000-0005-0000-0000-000003060000}"/>
    <cellStyle name="Comma 2 2 2 18 3 2" xfId="1470" xr:uid="{00000000-0005-0000-0000-000004060000}"/>
    <cellStyle name="Comma 2 2 2 18 3 3" xfId="1471" xr:uid="{00000000-0005-0000-0000-000005060000}"/>
    <cellStyle name="Comma 2 2 2 18 3 4" xfId="1472" xr:uid="{00000000-0005-0000-0000-000006060000}"/>
    <cellStyle name="Comma 2 2 2 18 4" xfId="1473" xr:uid="{00000000-0005-0000-0000-000007060000}"/>
    <cellStyle name="Comma 2 2 2 18 5" xfId="1474" xr:uid="{00000000-0005-0000-0000-000008060000}"/>
    <cellStyle name="Comma 2 2 2 18 6" xfId="1475" xr:uid="{00000000-0005-0000-0000-000009060000}"/>
    <cellStyle name="Comma 2 2 2 19" xfId="1476" xr:uid="{00000000-0005-0000-0000-00000A060000}"/>
    <cellStyle name="Comma 2 2 2 19 2" xfId="1477" xr:uid="{00000000-0005-0000-0000-00000B060000}"/>
    <cellStyle name="Comma 2 2 2 19 3" xfId="1478" xr:uid="{00000000-0005-0000-0000-00000C060000}"/>
    <cellStyle name="Comma 2 2 2 19 4" xfId="1479" xr:uid="{00000000-0005-0000-0000-00000D060000}"/>
    <cellStyle name="Comma 2 2 2 2" xfId="1480" xr:uid="{00000000-0005-0000-0000-00000E060000}"/>
    <cellStyle name="Comma 2 2 2 2 10" xfId="1481" xr:uid="{00000000-0005-0000-0000-00000F060000}"/>
    <cellStyle name="Comma 2 2 2 2 10 2" xfId="1482" xr:uid="{00000000-0005-0000-0000-000010060000}"/>
    <cellStyle name="Comma 2 2 2 2 10 2 2" xfId="1483" xr:uid="{00000000-0005-0000-0000-000011060000}"/>
    <cellStyle name="Comma 2 2 2 2 10 2 3" xfId="1484" xr:uid="{00000000-0005-0000-0000-000012060000}"/>
    <cellStyle name="Comma 2 2 2 2 10 2 4" xfId="1485" xr:uid="{00000000-0005-0000-0000-000013060000}"/>
    <cellStyle name="Comma 2 2 2 2 11" xfId="1486" xr:uid="{00000000-0005-0000-0000-000014060000}"/>
    <cellStyle name="Comma 2 2 2 2 11 2" xfId="1487" xr:uid="{00000000-0005-0000-0000-000015060000}"/>
    <cellStyle name="Comma 2 2 2 2 11 2 2" xfId="1488" xr:uid="{00000000-0005-0000-0000-000016060000}"/>
    <cellStyle name="Comma 2 2 2 2 11 2 3" xfId="1489" xr:uid="{00000000-0005-0000-0000-000017060000}"/>
    <cellStyle name="Comma 2 2 2 2 11 2 4" xfId="1490" xr:uid="{00000000-0005-0000-0000-000018060000}"/>
    <cellStyle name="Comma 2 2 2 2 12" xfId="1491" xr:uid="{00000000-0005-0000-0000-000019060000}"/>
    <cellStyle name="Comma 2 2 2 2 12 2" xfId="1492" xr:uid="{00000000-0005-0000-0000-00001A060000}"/>
    <cellStyle name="Comma 2 2 2 2 12 2 2" xfId="1493" xr:uid="{00000000-0005-0000-0000-00001B060000}"/>
    <cellStyle name="Comma 2 2 2 2 12 2 3" xfId="1494" xr:uid="{00000000-0005-0000-0000-00001C060000}"/>
    <cellStyle name="Comma 2 2 2 2 12 2 4" xfId="1495" xr:uid="{00000000-0005-0000-0000-00001D060000}"/>
    <cellStyle name="Comma 2 2 2 2 13" xfId="1496" xr:uid="{00000000-0005-0000-0000-00001E060000}"/>
    <cellStyle name="Comma 2 2 2 2 13 2" xfId="1497" xr:uid="{00000000-0005-0000-0000-00001F060000}"/>
    <cellStyle name="Comma 2 2 2 2 13 2 2" xfId="1498" xr:uid="{00000000-0005-0000-0000-000020060000}"/>
    <cellStyle name="Comma 2 2 2 2 13 2 3" xfId="1499" xr:uid="{00000000-0005-0000-0000-000021060000}"/>
    <cellStyle name="Comma 2 2 2 2 13 2 4" xfId="1500" xr:uid="{00000000-0005-0000-0000-000022060000}"/>
    <cellStyle name="Comma 2 2 2 2 14" xfId="1501" xr:uid="{00000000-0005-0000-0000-000023060000}"/>
    <cellStyle name="Comma 2 2 2 2 14 2" xfId="1502" xr:uid="{00000000-0005-0000-0000-000024060000}"/>
    <cellStyle name="Comma 2 2 2 2 14 2 2" xfId="1503" xr:uid="{00000000-0005-0000-0000-000025060000}"/>
    <cellStyle name="Comma 2 2 2 2 14 2 3" xfId="1504" xr:uid="{00000000-0005-0000-0000-000026060000}"/>
    <cellStyle name="Comma 2 2 2 2 14 2 4" xfId="1505" xr:uid="{00000000-0005-0000-0000-000027060000}"/>
    <cellStyle name="Comma 2 2 2 2 15" xfId="1506" xr:uid="{00000000-0005-0000-0000-000028060000}"/>
    <cellStyle name="Comma 2 2 2 2 15 2" xfId="1507" xr:uid="{00000000-0005-0000-0000-000029060000}"/>
    <cellStyle name="Comma 2 2 2 2 15 2 2" xfId="1508" xr:uid="{00000000-0005-0000-0000-00002A060000}"/>
    <cellStyle name="Comma 2 2 2 2 15 2 3" xfId="1509" xr:uid="{00000000-0005-0000-0000-00002B060000}"/>
    <cellStyle name="Comma 2 2 2 2 15 2 4" xfId="1510" xr:uid="{00000000-0005-0000-0000-00002C060000}"/>
    <cellStyle name="Comma 2 2 2 2 15 3" xfId="1511" xr:uid="{00000000-0005-0000-0000-00002D060000}"/>
    <cellStyle name="Comma 2 2 2 2 15 3 2" xfId="1512" xr:uid="{00000000-0005-0000-0000-00002E060000}"/>
    <cellStyle name="Comma 2 2 2 2 15 3 3" xfId="1513" xr:uid="{00000000-0005-0000-0000-00002F060000}"/>
    <cellStyle name="Comma 2 2 2 2 15 3 4" xfId="1514" xr:uid="{00000000-0005-0000-0000-000030060000}"/>
    <cellStyle name="Comma 2 2 2 2 15 4" xfId="1515" xr:uid="{00000000-0005-0000-0000-000031060000}"/>
    <cellStyle name="Comma 2 2 2 2 15 5" xfId="1516" xr:uid="{00000000-0005-0000-0000-000032060000}"/>
    <cellStyle name="Comma 2 2 2 2 15 6" xfId="1517" xr:uid="{00000000-0005-0000-0000-000033060000}"/>
    <cellStyle name="Comma 2 2 2 2 16" xfId="1518" xr:uid="{00000000-0005-0000-0000-000034060000}"/>
    <cellStyle name="Comma 2 2 2 2 17" xfId="1519" xr:uid="{00000000-0005-0000-0000-000035060000}"/>
    <cellStyle name="Comma 2 2 2 2 17 2" xfId="1520" xr:uid="{00000000-0005-0000-0000-000036060000}"/>
    <cellStyle name="Comma 2 2 2 2 17 3" xfId="1521" xr:uid="{00000000-0005-0000-0000-000037060000}"/>
    <cellStyle name="Comma 2 2 2 2 17 4" xfId="1522" xr:uid="{00000000-0005-0000-0000-000038060000}"/>
    <cellStyle name="Comma 2 2 2 2 18" xfId="1523" xr:uid="{00000000-0005-0000-0000-000039060000}"/>
    <cellStyle name="Comma 2 2 2 2 19" xfId="1524" xr:uid="{00000000-0005-0000-0000-00003A060000}"/>
    <cellStyle name="Comma 2 2 2 2 2" xfId="1525" xr:uid="{00000000-0005-0000-0000-00003B060000}"/>
    <cellStyle name="Comma 2 2 2 2 2 10" xfId="1526" xr:uid="{00000000-0005-0000-0000-00003C060000}"/>
    <cellStyle name="Comma 2 2 2 2 2 11" xfId="1527" xr:uid="{00000000-0005-0000-0000-00003D060000}"/>
    <cellStyle name="Comma 2 2 2 2 2 12" xfId="1528" xr:uid="{00000000-0005-0000-0000-00003E060000}"/>
    <cellStyle name="Comma 2 2 2 2 2 13" xfId="1529" xr:uid="{00000000-0005-0000-0000-00003F060000}"/>
    <cellStyle name="Comma 2 2 2 2 2 13 2" xfId="1530" xr:uid="{00000000-0005-0000-0000-000040060000}"/>
    <cellStyle name="Comma 2 2 2 2 2 14" xfId="1531" xr:uid="{00000000-0005-0000-0000-000041060000}"/>
    <cellStyle name="Comma 2 2 2 2 2 14 2" xfId="1532" xr:uid="{00000000-0005-0000-0000-000042060000}"/>
    <cellStyle name="Comma 2 2 2 2 2 15" xfId="1533" xr:uid="{00000000-0005-0000-0000-000043060000}"/>
    <cellStyle name="Comma 2 2 2 2 2 15 2" xfId="1534" xr:uid="{00000000-0005-0000-0000-000044060000}"/>
    <cellStyle name="Comma 2 2 2 2 2 15 3" xfId="1535" xr:uid="{00000000-0005-0000-0000-000045060000}"/>
    <cellStyle name="Comma 2 2 2 2 2 15 3 2" xfId="1536" xr:uid="{00000000-0005-0000-0000-000046060000}"/>
    <cellStyle name="Comma 2 2 2 2 2 15 3 3" xfId="1537" xr:uid="{00000000-0005-0000-0000-000047060000}"/>
    <cellStyle name="Comma 2 2 2 2 2 15 3 4" xfId="1538" xr:uid="{00000000-0005-0000-0000-000048060000}"/>
    <cellStyle name="Comma 2 2 2 2 2 15 4" xfId="1539" xr:uid="{00000000-0005-0000-0000-000049060000}"/>
    <cellStyle name="Comma 2 2 2 2 2 15 5" xfId="1540" xr:uid="{00000000-0005-0000-0000-00004A060000}"/>
    <cellStyle name="Comma 2 2 2 2 2 15 6" xfId="1541" xr:uid="{00000000-0005-0000-0000-00004B060000}"/>
    <cellStyle name="Comma 2 2 2 2 2 16" xfId="1542" xr:uid="{00000000-0005-0000-0000-00004C060000}"/>
    <cellStyle name="Comma 2 2 2 2 2 16 2" xfId="1543" xr:uid="{00000000-0005-0000-0000-00004D060000}"/>
    <cellStyle name="Comma 2 2 2 2 2 16 3" xfId="1544" xr:uid="{00000000-0005-0000-0000-00004E060000}"/>
    <cellStyle name="Comma 2 2 2 2 2 16 4" xfId="1545" xr:uid="{00000000-0005-0000-0000-00004F060000}"/>
    <cellStyle name="Comma 2 2 2 2 2 17" xfId="1546" xr:uid="{00000000-0005-0000-0000-000050060000}"/>
    <cellStyle name="Comma 2 2 2 2 2 17 2" xfId="1547" xr:uid="{00000000-0005-0000-0000-000051060000}"/>
    <cellStyle name="Comma 2 2 2 2 2 17 3" xfId="1548" xr:uid="{00000000-0005-0000-0000-000052060000}"/>
    <cellStyle name="Comma 2 2 2 2 2 17 4" xfId="1549" xr:uid="{00000000-0005-0000-0000-000053060000}"/>
    <cellStyle name="Comma 2 2 2 2 2 18" xfId="1550" xr:uid="{00000000-0005-0000-0000-000054060000}"/>
    <cellStyle name="Comma 2 2 2 2 2 19" xfId="1551" xr:uid="{00000000-0005-0000-0000-000055060000}"/>
    <cellStyle name="Comma 2 2 2 2 2 2" xfId="1552" xr:uid="{00000000-0005-0000-0000-000056060000}"/>
    <cellStyle name="Comma 2 2 2 2 2 2 2" xfId="1553" xr:uid="{00000000-0005-0000-0000-000057060000}"/>
    <cellStyle name="Comma 2 2 2 2 2 2 2 2" xfId="1554" xr:uid="{00000000-0005-0000-0000-000058060000}"/>
    <cellStyle name="Comma 2 2 2 2 2 2 2 3" xfId="1555" xr:uid="{00000000-0005-0000-0000-000059060000}"/>
    <cellStyle name="Comma 2 2 2 2 2 2 2 4" xfId="1556" xr:uid="{00000000-0005-0000-0000-00005A060000}"/>
    <cellStyle name="Comma 2 2 2 2 2 2 2 5" xfId="1557" xr:uid="{00000000-0005-0000-0000-00005B060000}"/>
    <cellStyle name="Comma 2 2 2 2 2 2 2 5 2" xfId="1558" xr:uid="{00000000-0005-0000-0000-00005C060000}"/>
    <cellStyle name="Comma 2 2 2 2 2 2 2 5 3" xfId="1559" xr:uid="{00000000-0005-0000-0000-00005D060000}"/>
    <cellStyle name="Comma 2 2 2 2 2 2 2 5 4" xfId="1560" xr:uid="{00000000-0005-0000-0000-00005E060000}"/>
    <cellStyle name="Comma 2 2 2 2 2 2 3" xfId="1561" xr:uid="{00000000-0005-0000-0000-00005F060000}"/>
    <cellStyle name="Comma 2 2 2 2 2 2 3 2" xfId="1562" xr:uid="{00000000-0005-0000-0000-000060060000}"/>
    <cellStyle name="Comma 2 2 2 2 2 2 3 2 2" xfId="1563" xr:uid="{00000000-0005-0000-0000-000061060000}"/>
    <cellStyle name="Comma 2 2 2 2 2 2 3 2 3" xfId="1564" xr:uid="{00000000-0005-0000-0000-000062060000}"/>
    <cellStyle name="Comma 2 2 2 2 2 2 3 2 4" xfId="1565" xr:uid="{00000000-0005-0000-0000-000063060000}"/>
    <cellStyle name="Comma 2 2 2 2 2 2 4" xfId="1566" xr:uid="{00000000-0005-0000-0000-000064060000}"/>
    <cellStyle name="Comma 2 2 2 2 2 2 4 2" xfId="1567" xr:uid="{00000000-0005-0000-0000-000065060000}"/>
    <cellStyle name="Comma 2 2 2 2 2 2 4 2 2" xfId="1568" xr:uid="{00000000-0005-0000-0000-000066060000}"/>
    <cellStyle name="Comma 2 2 2 2 2 2 4 2 3" xfId="1569" xr:uid="{00000000-0005-0000-0000-000067060000}"/>
    <cellStyle name="Comma 2 2 2 2 2 2 4 2 4" xfId="1570" xr:uid="{00000000-0005-0000-0000-000068060000}"/>
    <cellStyle name="Comma 2 2 2 2 2 2 5" xfId="1571" xr:uid="{00000000-0005-0000-0000-000069060000}"/>
    <cellStyle name="Comma 2 2 2 2 2 20" xfId="1572" xr:uid="{00000000-0005-0000-0000-00006A060000}"/>
    <cellStyle name="Comma 2 2 2 2 2 3" xfId="1573" xr:uid="{00000000-0005-0000-0000-00006B060000}"/>
    <cellStyle name="Comma 2 2 2 2 2 3 2" xfId="1574" xr:uid="{00000000-0005-0000-0000-00006C060000}"/>
    <cellStyle name="Comma 2 2 2 2 2 3 2 2" xfId="1575" xr:uid="{00000000-0005-0000-0000-00006D060000}"/>
    <cellStyle name="Comma 2 2 2 2 2 3 2 2 2" xfId="1576" xr:uid="{00000000-0005-0000-0000-00006E060000}"/>
    <cellStyle name="Comma 2 2 2 2 2 3 2 2 2 2" xfId="1577" xr:uid="{00000000-0005-0000-0000-00006F060000}"/>
    <cellStyle name="Comma 2 2 2 2 2 3 2 2 2 3" xfId="1578" xr:uid="{00000000-0005-0000-0000-000070060000}"/>
    <cellStyle name="Comma 2 2 2 2 2 3 2 2 2 4" xfId="1579" xr:uid="{00000000-0005-0000-0000-000071060000}"/>
    <cellStyle name="Comma 2 2 2 2 2 3 2 2 3" xfId="1580" xr:uid="{00000000-0005-0000-0000-000072060000}"/>
    <cellStyle name="Comma 2 2 2 2 2 3 2 2 4" xfId="1581" xr:uid="{00000000-0005-0000-0000-000073060000}"/>
    <cellStyle name="Comma 2 2 2 2 2 3 2 2 5" xfId="1582" xr:uid="{00000000-0005-0000-0000-000074060000}"/>
    <cellStyle name="Comma 2 2 2 2 2 3 2 3" xfId="1583" xr:uid="{00000000-0005-0000-0000-000075060000}"/>
    <cellStyle name="Comma 2 2 2 2 2 3 2 3 2" xfId="1584" xr:uid="{00000000-0005-0000-0000-000076060000}"/>
    <cellStyle name="Comma 2 2 2 2 2 3 2 3 3" xfId="1585" xr:uid="{00000000-0005-0000-0000-000077060000}"/>
    <cellStyle name="Comma 2 2 2 2 2 3 2 3 4" xfId="1586" xr:uid="{00000000-0005-0000-0000-000078060000}"/>
    <cellStyle name="Comma 2 2 2 2 2 3 2 4" xfId="1587" xr:uid="{00000000-0005-0000-0000-000079060000}"/>
    <cellStyle name="Comma 2 2 2 2 2 3 2 5" xfId="1588" xr:uid="{00000000-0005-0000-0000-00007A060000}"/>
    <cellStyle name="Comma 2 2 2 2 2 3 2 6" xfId="1589" xr:uid="{00000000-0005-0000-0000-00007B060000}"/>
    <cellStyle name="Comma 2 2 2 2 2 3 3" xfId="1590" xr:uid="{00000000-0005-0000-0000-00007C060000}"/>
    <cellStyle name="Comma 2 2 2 2 2 3 3 2" xfId="1591" xr:uid="{00000000-0005-0000-0000-00007D060000}"/>
    <cellStyle name="Comma 2 2 2 2 2 3 3 2 2" xfId="1592" xr:uid="{00000000-0005-0000-0000-00007E060000}"/>
    <cellStyle name="Comma 2 2 2 2 2 3 3 2 2 2" xfId="1593" xr:uid="{00000000-0005-0000-0000-00007F060000}"/>
    <cellStyle name="Comma 2 2 2 2 2 3 3 2 2 3" xfId="1594" xr:uid="{00000000-0005-0000-0000-000080060000}"/>
    <cellStyle name="Comma 2 2 2 2 2 3 3 2 2 4" xfId="1595" xr:uid="{00000000-0005-0000-0000-000081060000}"/>
    <cellStyle name="Comma 2 2 2 2 2 3 3 2 3" xfId="1596" xr:uid="{00000000-0005-0000-0000-000082060000}"/>
    <cellStyle name="Comma 2 2 2 2 2 3 3 2 4" xfId="1597" xr:uid="{00000000-0005-0000-0000-000083060000}"/>
    <cellStyle name="Comma 2 2 2 2 2 3 3 2 5" xfId="1598" xr:uid="{00000000-0005-0000-0000-000084060000}"/>
    <cellStyle name="Comma 2 2 2 2 2 3 3 3" xfId="1599" xr:uid="{00000000-0005-0000-0000-000085060000}"/>
    <cellStyle name="Comma 2 2 2 2 2 3 3 3 2" xfId="1600" xr:uid="{00000000-0005-0000-0000-000086060000}"/>
    <cellStyle name="Comma 2 2 2 2 2 3 3 3 3" xfId="1601" xr:uid="{00000000-0005-0000-0000-000087060000}"/>
    <cellStyle name="Comma 2 2 2 2 2 3 3 3 4" xfId="1602" xr:uid="{00000000-0005-0000-0000-000088060000}"/>
    <cellStyle name="Comma 2 2 2 2 2 3 3 4" xfId="1603" xr:uid="{00000000-0005-0000-0000-000089060000}"/>
    <cellStyle name="Comma 2 2 2 2 2 3 3 5" xfId="1604" xr:uid="{00000000-0005-0000-0000-00008A060000}"/>
    <cellStyle name="Comma 2 2 2 2 2 3 3 6" xfId="1605" xr:uid="{00000000-0005-0000-0000-00008B060000}"/>
    <cellStyle name="Comma 2 2 2 2 2 3 4" xfId="1606" xr:uid="{00000000-0005-0000-0000-00008C060000}"/>
    <cellStyle name="Comma 2 2 2 2 2 3 5" xfId="1607" xr:uid="{00000000-0005-0000-0000-00008D060000}"/>
    <cellStyle name="Comma 2 2 2 2 2 3 5 2" xfId="1608" xr:uid="{00000000-0005-0000-0000-00008E060000}"/>
    <cellStyle name="Comma 2 2 2 2 2 3 5 2 2" xfId="1609" xr:uid="{00000000-0005-0000-0000-00008F060000}"/>
    <cellStyle name="Comma 2 2 2 2 2 3 5 2 3" xfId="1610" xr:uid="{00000000-0005-0000-0000-000090060000}"/>
    <cellStyle name="Comma 2 2 2 2 2 3 5 2 4" xfId="1611" xr:uid="{00000000-0005-0000-0000-000091060000}"/>
    <cellStyle name="Comma 2 2 2 2 2 3 5 3" xfId="1612" xr:uid="{00000000-0005-0000-0000-000092060000}"/>
    <cellStyle name="Comma 2 2 2 2 2 3 5 4" xfId="1613" xr:uid="{00000000-0005-0000-0000-000093060000}"/>
    <cellStyle name="Comma 2 2 2 2 2 3 5 5" xfId="1614" xr:uid="{00000000-0005-0000-0000-000094060000}"/>
    <cellStyle name="Comma 2 2 2 2 2 3 6" xfId="1615" xr:uid="{00000000-0005-0000-0000-000095060000}"/>
    <cellStyle name="Comma 2 2 2 2 2 3 6 2" xfId="1616" xr:uid="{00000000-0005-0000-0000-000096060000}"/>
    <cellStyle name="Comma 2 2 2 2 2 3 6 3" xfId="1617" xr:uid="{00000000-0005-0000-0000-000097060000}"/>
    <cellStyle name="Comma 2 2 2 2 2 3 6 4" xfId="1618" xr:uid="{00000000-0005-0000-0000-000098060000}"/>
    <cellStyle name="Comma 2 2 2 2 2 3 7" xfId="1619" xr:uid="{00000000-0005-0000-0000-000099060000}"/>
    <cellStyle name="Comma 2 2 2 2 2 3 8" xfId="1620" xr:uid="{00000000-0005-0000-0000-00009A060000}"/>
    <cellStyle name="Comma 2 2 2 2 2 3 9" xfId="1621" xr:uid="{00000000-0005-0000-0000-00009B060000}"/>
    <cellStyle name="Comma 2 2 2 2 2 4" xfId="1622" xr:uid="{00000000-0005-0000-0000-00009C060000}"/>
    <cellStyle name="Comma 2 2 2 2 2 4 2" xfId="1623" xr:uid="{00000000-0005-0000-0000-00009D060000}"/>
    <cellStyle name="Comma 2 2 2 2 2 4 3" xfId="1624" xr:uid="{00000000-0005-0000-0000-00009E060000}"/>
    <cellStyle name="Comma 2 2 2 2 2 4 3 2" xfId="1625" xr:uid="{00000000-0005-0000-0000-00009F060000}"/>
    <cellStyle name="Comma 2 2 2 2 2 4 3 2 2" xfId="1626" xr:uid="{00000000-0005-0000-0000-0000A0060000}"/>
    <cellStyle name="Comma 2 2 2 2 2 4 3 2 3" xfId="1627" xr:uid="{00000000-0005-0000-0000-0000A1060000}"/>
    <cellStyle name="Comma 2 2 2 2 2 4 3 2 4" xfId="1628" xr:uid="{00000000-0005-0000-0000-0000A2060000}"/>
    <cellStyle name="Comma 2 2 2 2 2 4 3 3" xfId="1629" xr:uid="{00000000-0005-0000-0000-0000A3060000}"/>
    <cellStyle name="Comma 2 2 2 2 2 4 3 4" xfId="1630" xr:uid="{00000000-0005-0000-0000-0000A4060000}"/>
    <cellStyle name="Comma 2 2 2 2 2 4 3 5" xfId="1631" xr:uid="{00000000-0005-0000-0000-0000A5060000}"/>
    <cellStyle name="Comma 2 2 2 2 2 4 4" xfId="1632" xr:uid="{00000000-0005-0000-0000-0000A6060000}"/>
    <cellStyle name="Comma 2 2 2 2 2 4 4 2" xfId="1633" xr:uid="{00000000-0005-0000-0000-0000A7060000}"/>
    <cellStyle name="Comma 2 2 2 2 2 4 4 3" xfId="1634" xr:uid="{00000000-0005-0000-0000-0000A8060000}"/>
    <cellStyle name="Comma 2 2 2 2 2 4 4 4" xfId="1635" xr:uid="{00000000-0005-0000-0000-0000A9060000}"/>
    <cellStyle name="Comma 2 2 2 2 2 4 5" xfId="1636" xr:uid="{00000000-0005-0000-0000-0000AA060000}"/>
    <cellStyle name="Comma 2 2 2 2 2 4 6" xfId="1637" xr:uid="{00000000-0005-0000-0000-0000AB060000}"/>
    <cellStyle name="Comma 2 2 2 2 2 4 7" xfId="1638" xr:uid="{00000000-0005-0000-0000-0000AC060000}"/>
    <cellStyle name="Comma 2 2 2 2 2 5" xfId="1639" xr:uid="{00000000-0005-0000-0000-0000AD060000}"/>
    <cellStyle name="Comma 2 2 2 2 2 5 2" xfId="1640" xr:uid="{00000000-0005-0000-0000-0000AE060000}"/>
    <cellStyle name="Comma 2 2 2 2 2 5 3" xfId="1641" xr:uid="{00000000-0005-0000-0000-0000AF060000}"/>
    <cellStyle name="Comma 2 2 2 2 2 5 3 2" xfId="1642" xr:uid="{00000000-0005-0000-0000-0000B0060000}"/>
    <cellStyle name="Comma 2 2 2 2 2 5 3 2 2" xfId="1643" xr:uid="{00000000-0005-0000-0000-0000B1060000}"/>
    <cellStyle name="Comma 2 2 2 2 2 5 3 2 3" xfId="1644" xr:uid="{00000000-0005-0000-0000-0000B2060000}"/>
    <cellStyle name="Comma 2 2 2 2 2 5 3 2 4" xfId="1645" xr:uid="{00000000-0005-0000-0000-0000B3060000}"/>
    <cellStyle name="Comma 2 2 2 2 2 5 3 3" xfId="1646" xr:uid="{00000000-0005-0000-0000-0000B4060000}"/>
    <cellStyle name="Comma 2 2 2 2 2 5 3 4" xfId="1647" xr:uid="{00000000-0005-0000-0000-0000B5060000}"/>
    <cellStyle name="Comma 2 2 2 2 2 5 3 5" xfId="1648" xr:uid="{00000000-0005-0000-0000-0000B6060000}"/>
    <cellStyle name="Comma 2 2 2 2 2 5 4" xfId="1649" xr:uid="{00000000-0005-0000-0000-0000B7060000}"/>
    <cellStyle name="Comma 2 2 2 2 2 5 4 2" xfId="1650" xr:uid="{00000000-0005-0000-0000-0000B8060000}"/>
    <cellStyle name="Comma 2 2 2 2 2 5 4 3" xfId="1651" xr:uid="{00000000-0005-0000-0000-0000B9060000}"/>
    <cellStyle name="Comma 2 2 2 2 2 5 4 4" xfId="1652" xr:uid="{00000000-0005-0000-0000-0000BA060000}"/>
    <cellStyle name="Comma 2 2 2 2 2 5 5" xfId="1653" xr:uid="{00000000-0005-0000-0000-0000BB060000}"/>
    <cellStyle name="Comma 2 2 2 2 2 5 6" xfId="1654" xr:uid="{00000000-0005-0000-0000-0000BC060000}"/>
    <cellStyle name="Comma 2 2 2 2 2 5 7" xfId="1655" xr:uid="{00000000-0005-0000-0000-0000BD060000}"/>
    <cellStyle name="Comma 2 2 2 2 2 6" xfId="1656" xr:uid="{00000000-0005-0000-0000-0000BE060000}"/>
    <cellStyle name="Comma 2 2 2 2 2 7" xfId="1657" xr:uid="{00000000-0005-0000-0000-0000BF060000}"/>
    <cellStyle name="Comma 2 2 2 2 2 8" xfId="1658" xr:uid="{00000000-0005-0000-0000-0000C0060000}"/>
    <cellStyle name="Comma 2 2 2 2 2 9" xfId="1659" xr:uid="{00000000-0005-0000-0000-0000C1060000}"/>
    <cellStyle name="Comma 2 2 2 2 20" xfId="1660" xr:uid="{00000000-0005-0000-0000-0000C2060000}"/>
    <cellStyle name="Comma 2 2 2 2 3" xfId="1661" xr:uid="{00000000-0005-0000-0000-0000C3060000}"/>
    <cellStyle name="Comma 2 2 2 2 3 10" xfId="1662" xr:uid="{00000000-0005-0000-0000-0000C4060000}"/>
    <cellStyle name="Comma 2 2 2 2 3 11" xfId="1663" xr:uid="{00000000-0005-0000-0000-0000C5060000}"/>
    <cellStyle name="Comma 2 2 2 2 3 2" xfId="1664" xr:uid="{00000000-0005-0000-0000-0000C6060000}"/>
    <cellStyle name="Comma 2 2 2 2 3 2 2" xfId="1665" xr:uid="{00000000-0005-0000-0000-0000C7060000}"/>
    <cellStyle name="Comma 2 2 2 2 3 2 2 2" xfId="1666" xr:uid="{00000000-0005-0000-0000-0000C8060000}"/>
    <cellStyle name="Comma 2 2 2 2 3 2 2 2 2" xfId="1667" xr:uid="{00000000-0005-0000-0000-0000C9060000}"/>
    <cellStyle name="Comma 2 2 2 2 3 2 2 2 2 2" xfId="1668" xr:uid="{00000000-0005-0000-0000-0000CA060000}"/>
    <cellStyle name="Comma 2 2 2 2 3 2 2 2 2 3" xfId="1669" xr:uid="{00000000-0005-0000-0000-0000CB060000}"/>
    <cellStyle name="Comma 2 2 2 2 3 2 2 2 2 4" xfId="1670" xr:uid="{00000000-0005-0000-0000-0000CC060000}"/>
    <cellStyle name="Comma 2 2 2 2 3 2 2 2 3" xfId="1671" xr:uid="{00000000-0005-0000-0000-0000CD060000}"/>
    <cellStyle name="Comma 2 2 2 2 3 2 2 2 4" xfId="1672" xr:uid="{00000000-0005-0000-0000-0000CE060000}"/>
    <cellStyle name="Comma 2 2 2 2 3 2 2 2 5" xfId="1673" xr:uid="{00000000-0005-0000-0000-0000CF060000}"/>
    <cellStyle name="Comma 2 2 2 2 3 2 2 3" xfId="1674" xr:uid="{00000000-0005-0000-0000-0000D0060000}"/>
    <cellStyle name="Comma 2 2 2 2 3 2 2 3 2" xfId="1675" xr:uid="{00000000-0005-0000-0000-0000D1060000}"/>
    <cellStyle name="Comma 2 2 2 2 3 2 2 3 3" xfId="1676" xr:uid="{00000000-0005-0000-0000-0000D2060000}"/>
    <cellStyle name="Comma 2 2 2 2 3 2 2 3 4" xfId="1677" xr:uid="{00000000-0005-0000-0000-0000D3060000}"/>
    <cellStyle name="Comma 2 2 2 2 3 2 2 4" xfId="1678" xr:uid="{00000000-0005-0000-0000-0000D4060000}"/>
    <cellStyle name="Comma 2 2 2 2 3 2 2 4 2" xfId="1679" xr:uid="{00000000-0005-0000-0000-0000D5060000}"/>
    <cellStyle name="Comma 2 2 2 2 3 2 2 4 3" xfId="1680" xr:uid="{00000000-0005-0000-0000-0000D6060000}"/>
    <cellStyle name="Comma 2 2 2 2 3 2 2 4 4" xfId="1681" xr:uid="{00000000-0005-0000-0000-0000D7060000}"/>
    <cellStyle name="Comma 2 2 2 2 3 2 2 5" xfId="1682" xr:uid="{00000000-0005-0000-0000-0000D8060000}"/>
    <cellStyle name="Comma 2 2 2 2 3 2 2 6" xfId="1683" xr:uid="{00000000-0005-0000-0000-0000D9060000}"/>
    <cellStyle name="Comma 2 2 2 2 3 2 2 7" xfId="1684" xr:uid="{00000000-0005-0000-0000-0000DA060000}"/>
    <cellStyle name="Comma 2 2 2 2 3 2 3" xfId="1685" xr:uid="{00000000-0005-0000-0000-0000DB060000}"/>
    <cellStyle name="Comma 2 2 2 2 3 2 3 2" xfId="1686" xr:uid="{00000000-0005-0000-0000-0000DC060000}"/>
    <cellStyle name="Comma 2 2 2 2 3 2 3 2 2" xfId="1687" xr:uid="{00000000-0005-0000-0000-0000DD060000}"/>
    <cellStyle name="Comma 2 2 2 2 3 2 3 2 2 2" xfId="1688" xr:uid="{00000000-0005-0000-0000-0000DE060000}"/>
    <cellStyle name="Comma 2 2 2 2 3 2 3 2 2 3" xfId="1689" xr:uid="{00000000-0005-0000-0000-0000DF060000}"/>
    <cellStyle name="Comma 2 2 2 2 3 2 3 2 2 4" xfId="1690" xr:uid="{00000000-0005-0000-0000-0000E0060000}"/>
    <cellStyle name="Comma 2 2 2 2 3 2 3 2 3" xfId="1691" xr:uid="{00000000-0005-0000-0000-0000E1060000}"/>
    <cellStyle name="Comma 2 2 2 2 3 2 3 2 4" xfId="1692" xr:uid="{00000000-0005-0000-0000-0000E2060000}"/>
    <cellStyle name="Comma 2 2 2 2 3 2 3 2 5" xfId="1693" xr:uid="{00000000-0005-0000-0000-0000E3060000}"/>
    <cellStyle name="Comma 2 2 2 2 3 2 3 3" xfId="1694" xr:uid="{00000000-0005-0000-0000-0000E4060000}"/>
    <cellStyle name="Comma 2 2 2 2 3 2 3 3 2" xfId="1695" xr:uid="{00000000-0005-0000-0000-0000E5060000}"/>
    <cellStyle name="Comma 2 2 2 2 3 2 3 3 3" xfId="1696" xr:uid="{00000000-0005-0000-0000-0000E6060000}"/>
    <cellStyle name="Comma 2 2 2 2 3 2 3 3 4" xfId="1697" xr:uid="{00000000-0005-0000-0000-0000E7060000}"/>
    <cellStyle name="Comma 2 2 2 2 3 2 3 4" xfId="1698" xr:uid="{00000000-0005-0000-0000-0000E8060000}"/>
    <cellStyle name="Comma 2 2 2 2 3 2 3 4 2" xfId="1699" xr:uid="{00000000-0005-0000-0000-0000E9060000}"/>
    <cellStyle name="Comma 2 2 2 2 3 2 3 4 3" xfId="1700" xr:uid="{00000000-0005-0000-0000-0000EA060000}"/>
    <cellStyle name="Comma 2 2 2 2 3 2 3 4 4" xfId="1701" xr:uid="{00000000-0005-0000-0000-0000EB060000}"/>
    <cellStyle name="Comma 2 2 2 2 3 2 3 5" xfId="1702" xr:uid="{00000000-0005-0000-0000-0000EC060000}"/>
    <cellStyle name="Comma 2 2 2 2 3 2 3 6" xfId="1703" xr:uid="{00000000-0005-0000-0000-0000ED060000}"/>
    <cellStyle name="Comma 2 2 2 2 3 2 3 7" xfId="1704" xr:uid="{00000000-0005-0000-0000-0000EE060000}"/>
    <cellStyle name="Comma 2 2 2 2 3 2 4" xfId="1705" xr:uid="{00000000-0005-0000-0000-0000EF060000}"/>
    <cellStyle name="Comma 2 2 2 2 3 2 4 2" xfId="1706" xr:uid="{00000000-0005-0000-0000-0000F0060000}"/>
    <cellStyle name="Comma 2 2 2 2 3 2 4 2 2" xfId="1707" xr:uid="{00000000-0005-0000-0000-0000F1060000}"/>
    <cellStyle name="Comma 2 2 2 2 3 2 4 2 3" xfId="1708" xr:uid="{00000000-0005-0000-0000-0000F2060000}"/>
    <cellStyle name="Comma 2 2 2 2 3 2 4 2 4" xfId="1709" xr:uid="{00000000-0005-0000-0000-0000F3060000}"/>
    <cellStyle name="Comma 2 2 2 2 3 2 4 3" xfId="1710" xr:uid="{00000000-0005-0000-0000-0000F4060000}"/>
    <cellStyle name="Comma 2 2 2 2 3 2 4 3 2" xfId="1711" xr:uid="{00000000-0005-0000-0000-0000F5060000}"/>
    <cellStyle name="Comma 2 2 2 2 3 2 4 3 3" xfId="1712" xr:uid="{00000000-0005-0000-0000-0000F6060000}"/>
    <cellStyle name="Comma 2 2 2 2 3 2 4 3 4" xfId="1713" xr:uid="{00000000-0005-0000-0000-0000F7060000}"/>
    <cellStyle name="Comma 2 2 2 2 3 2 4 4" xfId="1714" xr:uid="{00000000-0005-0000-0000-0000F8060000}"/>
    <cellStyle name="Comma 2 2 2 2 3 2 4 5" xfId="1715" xr:uid="{00000000-0005-0000-0000-0000F9060000}"/>
    <cellStyle name="Comma 2 2 2 2 3 2 4 6" xfId="1716" xr:uid="{00000000-0005-0000-0000-0000FA060000}"/>
    <cellStyle name="Comma 2 2 2 2 3 2 5" xfId="1717" xr:uid="{00000000-0005-0000-0000-0000FB060000}"/>
    <cellStyle name="Comma 2 2 2 2 3 2 6" xfId="1718" xr:uid="{00000000-0005-0000-0000-0000FC060000}"/>
    <cellStyle name="Comma 2 2 2 2 3 2 6 2" xfId="1719" xr:uid="{00000000-0005-0000-0000-0000FD060000}"/>
    <cellStyle name="Comma 2 2 2 2 3 2 6 3" xfId="1720" xr:uid="{00000000-0005-0000-0000-0000FE060000}"/>
    <cellStyle name="Comma 2 2 2 2 3 2 6 4" xfId="1721" xr:uid="{00000000-0005-0000-0000-0000FF060000}"/>
    <cellStyle name="Comma 2 2 2 2 3 2 7" xfId="1722" xr:uid="{00000000-0005-0000-0000-000000070000}"/>
    <cellStyle name="Comma 2 2 2 2 3 2 8" xfId="1723" xr:uid="{00000000-0005-0000-0000-000001070000}"/>
    <cellStyle name="Comma 2 2 2 2 3 2 9" xfId="1724" xr:uid="{00000000-0005-0000-0000-000002070000}"/>
    <cellStyle name="Comma 2 2 2 2 3 3" xfId="1725" xr:uid="{00000000-0005-0000-0000-000003070000}"/>
    <cellStyle name="Comma 2 2 2 2 3 3 2" xfId="1726" xr:uid="{00000000-0005-0000-0000-000004070000}"/>
    <cellStyle name="Comma 2 2 2 2 3 3 2 2" xfId="1727" xr:uid="{00000000-0005-0000-0000-000005070000}"/>
    <cellStyle name="Comma 2 2 2 2 3 3 2 2 2" xfId="1728" xr:uid="{00000000-0005-0000-0000-000006070000}"/>
    <cellStyle name="Comma 2 2 2 2 3 3 2 2 3" xfId="1729" xr:uid="{00000000-0005-0000-0000-000007070000}"/>
    <cellStyle name="Comma 2 2 2 2 3 3 2 2 4" xfId="1730" xr:uid="{00000000-0005-0000-0000-000008070000}"/>
    <cellStyle name="Comma 2 2 2 2 3 3 2 3" xfId="1731" xr:uid="{00000000-0005-0000-0000-000009070000}"/>
    <cellStyle name="Comma 2 2 2 2 3 3 2 4" xfId="1732" xr:uid="{00000000-0005-0000-0000-00000A070000}"/>
    <cellStyle name="Comma 2 2 2 2 3 3 2 5" xfId="1733" xr:uid="{00000000-0005-0000-0000-00000B070000}"/>
    <cellStyle name="Comma 2 2 2 2 3 3 3" xfId="1734" xr:uid="{00000000-0005-0000-0000-00000C070000}"/>
    <cellStyle name="Comma 2 2 2 2 3 3 4" xfId="1735" xr:uid="{00000000-0005-0000-0000-00000D070000}"/>
    <cellStyle name="Comma 2 2 2 2 3 3 4 2" xfId="1736" xr:uid="{00000000-0005-0000-0000-00000E070000}"/>
    <cellStyle name="Comma 2 2 2 2 3 3 4 3" xfId="1737" xr:uid="{00000000-0005-0000-0000-00000F070000}"/>
    <cellStyle name="Comma 2 2 2 2 3 3 4 4" xfId="1738" xr:uid="{00000000-0005-0000-0000-000010070000}"/>
    <cellStyle name="Comma 2 2 2 2 3 3 5" xfId="1739" xr:uid="{00000000-0005-0000-0000-000011070000}"/>
    <cellStyle name="Comma 2 2 2 2 3 3 6" xfId="1740" xr:uid="{00000000-0005-0000-0000-000012070000}"/>
    <cellStyle name="Comma 2 2 2 2 3 3 7" xfId="1741" xr:uid="{00000000-0005-0000-0000-000013070000}"/>
    <cellStyle name="Comma 2 2 2 2 3 4" xfId="1742" xr:uid="{00000000-0005-0000-0000-000014070000}"/>
    <cellStyle name="Comma 2 2 2 2 3 4 2" xfId="1743" xr:uid="{00000000-0005-0000-0000-000015070000}"/>
    <cellStyle name="Comma 2 2 2 2 3 4 2 2" xfId="1744" xr:uid="{00000000-0005-0000-0000-000016070000}"/>
    <cellStyle name="Comma 2 2 2 2 3 4 2 2 2" xfId="1745" xr:uid="{00000000-0005-0000-0000-000017070000}"/>
    <cellStyle name="Comma 2 2 2 2 3 4 2 2 3" xfId="1746" xr:uid="{00000000-0005-0000-0000-000018070000}"/>
    <cellStyle name="Comma 2 2 2 2 3 4 2 2 4" xfId="1747" xr:uid="{00000000-0005-0000-0000-000019070000}"/>
    <cellStyle name="Comma 2 2 2 2 3 4 2 3" xfId="1748" xr:uid="{00000000-0005-0000-0000-00001A070000}"/>
    <cellStyle name="Comma 2 2 2 2 3 4 2 4" xfId="1749" xr:uid="{00000000-0005-0000-0000-00001B070000}"/>
    <cellStyle name="Comma 2 2 2 2 3 4 2 5" xfId="1750" xr:uid="{00000000-0005-0000-0000-00001C070000}"/>
    <cellStyle name="Comma 2 2 2 2 3 4 3" xfId="1751" xr:uid="{00000000-0005-0000-0000-00001D070000}"/>
    <cellStyle name="Comma 2 2 2 2 3 4 4" xfId="1752" xr:uid="{00000000-0005-0000-0000-00001E070000}"/>
    <cellStyle name="Comma 2 2 2 2 3 4 4 2" xfId="1753" xr:uid="{00000000-0005-0000-0000-00001F070000}"/>
    <cellStyle name="Comma 2 2 2 2 3 4 4 3" xfId="1754" xr:uid="{00000000-0005-0000-0000-000020070000}"/>
    <cellStyle name="Comma 2 2 2 2 3 4 4 4" xfId="1755" xr:uid="{00000000-0005-0000-0000-000021070000}"/>
    <cellStyle name="Comma 2 2 2 2 3 4 5" xfId="1756" xr:uid="{00000000-0005-0000-0000-000022070000}"/>
    <cellStyle name="Comma 2 2 2 2 3 4 6" xfId="1757" xr:uid="{00000000-0005-0000-0000-000023070000}"/>
    <cellStyle name="Comma 2 2 2 2 3 4 7" xfId="1758" xr:uid="{00000000-0005-0000-0000-000024070000}"/>
    <cellStyle name="Comma 2 2 2 2 3 5" xfId="1759" xr:uid="{00000000-0005-0000-0000-000025070000}"/>
    <cellStyle name="Comma 2 2 2 2 3 6" xfId="1760" xr:uid="{00000000-0005-0000-0000-000026070000}"/>
    <cellStyle name="Comma 2 2 2 2 3 6 2" xfId="1761" xr:uid="{00000000-0005-0000-0000-000027070000}"/>
    <cellStyle name="Comma 2 2 2 2 3 6 2 2" xfId="1762" xr:uid="{00000000-0005-0000-0000-000028070000}"/>
    <cellStyle name="Comma 2 2 2 2 3 6 2 3" xfId="1763" xr:uid="{00000000-0005-0000-0000-000029070000}"/>
    <cellStyle name="Comma 2 2 2 2 3 6 2 4" xfId="1764" xr:uid="{00000000-0005-0000-0000-00002A070000}"/>
    <cellStyle name="Comma 2 2 2 2 3 6 3" xfId="1765" xr:uid="{00000000-0005-0000-0000-00002B070000}"/>
    <cellStyle name="Comma 2 2 2 2 3 6 4" xfId="1766" xr:uid="{00000000-0005-0000-0000-00002C070000}"/>
    <cellStyle name="Comma 2 2 2 2 3 6 5" xfId="1767" xr:uid="{00000000-0005-0000-0000-00002D070000}"/>
    <cellStyle name="Comma 2 2 2 2 3 7" xfId="1768" xr:uid="{00000000-0005-0000-0000-00002E070000}"/>
    <cellStyle name="Comma 2 2 2 2 3 7 2" xfId="1769" xr:uid="{00000000-0005-0000-0000-00002F070000}"/>
    <cellStyle name="Comma 2 2 2 2 3 7 3" xfId="1770" xr:uid="{00000000-0005-0000-0000-000030070000}"/>
    <cellStyle name="Comma 2 2 2 2 3 7 4" xfId="1771" xr:uid="{00000000-0005-0000-0000-000031070000}"/>
    <cellStyle name="Comma 2 2 2 2 3 8" xfId="1772" xr:uid="{00000000-0005-0000-0000-000032070000}"/>
    <cellStyle name="Comma 2 2 2 2 3 8 2" xfId="1773" xr:uid="{00000000-0005-0000-0000-000033070000}"/>
    <cellStyle name="Comma 2 2 2 2 3 8 3" xfId="1774" xr:uid="{00000000-0005-0000-0000-000034070000}"/>
    <cellStyle name="Comma 2 2 2 2 3 8 4" xfId="1775" xr:uid="{00000000-0005-0000-0000-000035070000}"/>
    <cellStyle name="Comma 2 2 2 2 3 9" xfId="1776" xr:uid="{00000000-0005-0000-0000-000036070000}"/>
    <cellStyle name="Comma 2 2 2 2 4" xfId="1777" xr:uid="{00000000-0005-0000-0000-000037070000}"/>
    <cellStyle name="Comma 2 2 2 2 4 2" xfId="1778" xr:uid="{00000000-0005-0000-0000-000038070000}"/>
    <cellStyle name="Comma 2 2 2 2 4 3" xfId="1779" xr:uid="{00000000-0005-0000-0000-000039070000}"/>
    <cellStyle name="Comma 2 2 2 2 4 3 2" xfId="1780" xr:uid="{00000000-0005-0000-0000-00003A070000}"/>
    <cellStyle name="Comma 2 2 2 2 4 3 3" xfId="1781" xr:uid="{00000000-0005-0000-0000-00003B070000}"/>
    <cellStyle name="Comma 2 2 2 2 4 3 4" xfId="1782" xr:uid="{00000000-0005-0000-0000-00003C070000}"/>
    <cellStyle name="Comma 2 2 2 2 5" xfId="1783" xr:uid="{00000000-0005-0000-0000-00003D070000}"/>
    <cellStyle name="Comma 2 2 2 2 5 10" xfId="1784" xr:uid="{00000000-0005-0000-0000-00003E070000}"/>
    <cellStyle name="Comma 2 2 2 2 5 11" xfId="1785" xr:uid="{00000000-0005-0000-0000-00003F070000}"/>
    <cellStyle name="Comma 2 2 2 2 5 2" xfId="1786" xr:uid="{00000000-0005-0000-0000-000040070000}"/>
    <cellStyle name="Comma 2 2 2 2 5 2 2" xfId="1787" xr:uid="{00000000-0005-0000-0000-000041070000}"/>
    <cellStyle name="Comma 2 2 2 2 5 2 2 2" xfId="1788" xr:uid="{00000000-0005-0000-0000-000042070000}"/>
    <cellStyle name="Comma 2 2 2 2 5 2 2 2 2" xfId="1789" xr:uid="{00000000-0005-0000-0000-000043070000}"/>
    <cellStyle name="Comma 2 2 2 2 5 2 2 2 2 2" xfId="1790" xr:uid="{00000000-0005-0000-0000-000044070000}"/>
    <cellStyle name="Comma 2 2 2 2 5 2 2 2 2 3" xfId="1791" xr:uid="{00000000-0005-0000-0000-000045070000}"/>
    <cellStyle name="Comma 2 2 2 2 5 2 2 2 2 4" xfId="1792" xr:uid="{00000000-0005-0000-0000-000046070000}"/>
    <cellStyle name="Comma 2 2 2 2 5 2 2 2 3" xfId="1793" xr:uid="{00000000-0005-0000-0000-000047070000}"/>
    <cellStyle name="Comma 2 2 2 2 5 2 2 2 4" xfId="1794" xr:uid="{00000000-0005-0000-0000-000048070000}"/>
    <cellStyle name="Comma 2 2 2 2 5 2 2 2 5" xfId="1795" xr:uid="{00000000-0005-0000-0000-000049070000}"/>
    <cellStyle name="Comma 2 2 2 2 5 2 2 3" xfId="1796" xr:uid="{00000000-0005-0000-0000-00004A070000}"/>
    <cellStyle name="Comma 2 2 2 2 5 2 2 3 2" xfId="1797" xr:uid="{00000000-0005-0000-0000-00004B070000}"/>
    <cellStyle name="Comma 2 2 2 2 5 2 2 3 3" xfId="1798" xr:uid="{00000000-0005-0000-0000-00004C070000}"/>
    <cellStyle name="Comma 2 2 2 2 5 2 2 3 4" xfId="1799" xr:uid="{00000000-0005-0000-0000-00004D070000}"/>
    <cellStyle name="Comma 2 2 2 2 5 2 2 4" xfId="1800" xr:uid="{00000000-0005-0000-0000-00004E070000}"/>
    <cellStyle name="Comma 2 2 2 2 5 2 2 5" xfId="1801" xr:uid="{00000000-0005-0000-0000-00004F070000}"/>
    <cellStyle name="Comma 2 2 2 2 5 2 2 6" xfId="1802" xr:uid="{00000000-0005-0000-0000-000050070000}"/>
    <cellStyle name="Comma 2 2 2 2 5 2 3" xfId="1803" xr:uid="{00000000-0005-0000-0000-000051070000}"/>
    <cellStyle name="Comma 2 2 2 2 5 2 3 2" xfId="1804" xr:uid="{00000000-0005-0000-0000-000052070000}"/>
    <cellStyle name="Comma 2 2 2 2 5 2 3 2 2" xfId="1805" xr:uid="{00000000-0005-0000-0000-000053070000}"/>
    <cellStyle name="Comma 2 2 2 2 5 2 3 2 2 2" xfId="1806" xr:uid="{00000000-0005-0000-0000-000054070000}"/>
    <cellStyle name="Comma 2 2 2 2 5 2 3 2 2 3" xfId="1807" xr:uid="{00000000-0005-0000-0000-000055070000}"/>
    <cellStyle name="Comma 2 2 2 2 5 2 3 2 2 4" xfId="1808" xr:uid="{00000000-0005-0000-0000-000056070000}"/>
    <cellStyle name="Comma 2 2 2 2 5 2 3 2 3" xfId="1809" xr:uid="{00000000-0005-0000-0000-000057070000}"/>
    <cellStyle name="Comma 2 2 2 2 5 2 3 2 4" xfId="1810" xr:uid="{00000000-0005-0000-0000-000058070000}"/>
    <cellStyle name="Comma 2 2 2 2 5 2 3 2 5" xfId="1811" xr:uid="{00000000-0005-0000-0000-000059070000}"/>
    <cellStyle name="Comma 2 2 2 2 5 2 3 3" xfId="1812" xr:uid="{00000000-0005-0000-0000-00005A070000}"/>
    <cellStyle name="Comma 2 2 2 2 5 2 3 3 2" xfId="1813" xr:uid="{00000000-0005-0000-0000-00005B070000}"/>
    <cellStyle name="Comma 2 2 2 2 5 2 3 3 3" xfId="1814" xr:uid="{00000000-0005-0000-0000-00005C070000}"/>
    <cellStyle name="Comma 2 2 2 2 5 2 3 3 4" xfId="1815" xr:uid="{00000000-0005-0000-0000-00005D070000}"/>
    <cellStyle name="Comma 2 2 2 2 5 2 3 4" xfId="1816" xr:uid="{00000000-0005-0000-0000-00005E070000}"/>
    <cellStyle name="Comma 2 2 2 2 5 2 3 5" xfId="1817" xr:uid="{00000000-0005-0000-0000-00005F070000}"/>
    <cellStyle name="Comma 2 2 2 2 5 2 3 6" xfId="1818" xr:uid="{00000000-0005-0000-0000-000060070000}"/>
    <cellStyle name="Comma 2 2 2 2 5 2 4" xfId="1819" xr:uid="{00000000-0005-0000-0000-000061070000}"/>
    <cellStyle name="Comma 2 2 2 2 5 2 4 2" xfId="1820" xr:uid="{00000000-0005-0000-0000-000062070000}"/>
    <cellStyle name="Comma 2 2 2 2 5 2 4 2 2" xfId="1821" xr:uid="{00000000-0005-0000-0000-000063070000}"/>
    <cellStyle name="Comma 2 2 2 2 5 2 4 2 3" xfId="1822" xr:uid="{00000000-0005-0000-0000-000064070000}"/>
    <cellStyle name="Comma 2 2 2 2 5 2 4 2 4" xfId="1823" xr:uid="{00000000-0005-0000-0000-000065070000}"/>
    <cellStyle name="Comma 2 2 2 2 5 2 4 3" xfId="1824" xr:uid="{00000000-0005-0000-0000-000066070000}"/>
    <cellStyle name="Comma 2 2 2 2 5 2 4 4" xfId="1825" xr:uid="{00000000-0005-0000-0000-000067070000}"/>
    <cellStyle name="Comma 2 2 2 2 5 2 4 5" xfId="1826" xr:uid="{00000000-0005-0000-0000-000068070000}"/>
    <cellStyle name="Comma 2 2 2 2 5 2 5" xfId="1827" xr:uid="{00000000-0005-0000-0000-000069070000}"/>
    <cellStyle name="Comma 2 2 2 2 5 2 5 2" xfId="1828" xr:uid="{00000000-0005-0000-0000-00006A070000}"/>
    <cellStyle name="Comma 2 2 2 2 5 2 5 3" xfId="1829" xr:uid="{00000000-0005-0000-0000-00006B070000}"/>
    <cellStyle name="Comma 2 2 2 2 5 2 5 4" xfId="1830" xr:uid="{00000000-0005-0000-0000-00006C070000}"/>
    <cellStyle name="Comma 2 2 2 2 5 2 6" xfId="1831" xr:uid="{00000000-0005-0000-0000-00006D070000}"/>
    <cellStyle name="Comma 2 2 2 2 5 2 7" xfId="1832" xr:uid="{00000000-0005-0000-0000-00006E070000}"/>
    <cellStyle name="Comma 2 2 2 2 5 2 8" xfId="1833" xr:uid="{00000000-0005-0000-0000-00006F070000}"/>
    <cellStyle name="Comma 2 2 2 2 5 3" xfId="1834" xr:uid="{00000000-0005-0000-0000-000070070000}"/>
    <cellStyle name="Comma 2 2 2 2 5 3 2" xfId="1835" xr:uid="{00000000-0005-0000-0000-000071070000}"/>
    <cellStyle name="Comma 2 2 2 2 5 3 2 2" xfId="1836" xr:uid="{00000000-0005-0000-0000-000072070000}"/>
    <cellStyle name="Comma 2 2 2 2 5 3 2 2 2" xfId="1837" xr:uid="{00000000-0005-0000-0000-000073070000}"/>
    <cellStyle name="Comma 2 2 2 2 5 3 2 2 3" xfId="1838" xr:uid="{00000000-0005-0000-0000-000074070000}"/>
    <cellStyle name="Comma 2 2 2 2 5 3 2 2 4" xfId="1839" xr:uid="{00000000-0005-0000-0000-000075070000}"/>
    <cellStyle name="Comma 2 2 2 2 5 3 2 3" xfId="1840" xr:uid="{00000000-0005-0000-0000-000076070000}"/>
    <cellStyle name="Comma 2 2 2 2 5 3 2 4" xfId="1841" xr:uid="{00000000-0005-0000-0000-000077070000}"/>
    <cellStyle name="Comma 2 2 2 2 5 3 2 5" xfId="1842" xr:uid="{00000000-0005-0000-0000-000078070000}"/>
    <cellStyle name="Comma 2 2 2 2 5 3 3" xfId="1843" xr:uid="{00000000-0005-0000-0000-000079070000}"/>
    <cellStyle name="Comma 2 2 2 2 5 3 3 2" xfId="1844" xr:uid="{00000000-0005-0000-0000-00007A070000}"/>
    <cellStyle name="Comma 2 2 2 2 5 3 3 3" xfId="1845" xr:uid="{00000000-0005-0000-0000-00007B070000}"/>
    <cellStyle name="Comma 2 2 2 2 5 3 3 4" xfId="1846" xr:uid="{00000000-0005-0000-0000-00007C070000}"/>
    <cellStyle name="Comma 2 2 2 2 5 3 4" xfId="1847" xr:uid="{00000000-0005-0000-0000-00007D070000}"/>
    <cellStyle name="Comma 2 2 2 2 5 3 5" xfId="1848" xr:uid="{00000000-0005-0000-0000-00007E070000}"/>
    <cellStyle name="Comma 2 2 2 2 5 3 6" xfId="1849" xr:uid="{00000000-0005-0000-0000-00007F070000}"/>
    <cellStyle name="Comma 2 2 2 2 5 4" xfId="1850" xr:uid="{00000000-0005-0000-0000-000080070000}"/>
    <cellStyle name="Comma 2 2 2 2 5 4 2" xfId="1851" xr:uid="{00000000-0005-0000-0000-000081070000}"/>
    <cellStyle name="Comma 2 2 2 2 5 4 2 2" xfId="1852" xr:uid="{00000000-0005-0000-0000-000082070000}"/>
    <cellStyle name="Comma 2 2 2 2 5 4 2 2 2" xfId="1853" xr:uid="{00000000-0005-0000-0000-000083070000}"/>
    <cellStyle name="Comma 2 2 2 2 5 4 2 2 3" xfId="1854" xr:uid="{00000000-0005-0000-0000-000084070000}"/>
    <cellStyle name="Comma 2 2 2 2 5 4 2 2 4" xfId="1855" xr:uid="{00000000-0005-0000-0000-000085070000}"/>
    <cellStyle name="Comma 2 2 2 2 5 4 2 3" xfId="1856" xr:uid="{00000000-0005-0000-0000-000086070000}"/>
    <cellStyle name="Comma 2 2 2 2 5 4 2 4" xfId="1857" xr:uid="{00000000-0005-0000-0000-000087070000}"/>
    <cellStyle name="Comma 2 2 2 2 5 4 2 5" xfId="1858" xr:uid="{00000000-0005-0000-0000-000088070000}"/>
    <cellStyle name="Comma 2 2 2 2 5 4 3" xfId="1859" xr:uid="{00000000-0005-0000-0000-000089070000}"/>
    <cellStyle name="Comma 2 2 2 2 5 4 3 2" xfId="1860" xr:uid="{00000000-0005-0000-0000-00008A070000}"/>
    <cellStyle name="Comma 2 2 2 2 5 4 3 3" xfId="1861" xr:uid="{00000000-0005-0000-0000-00008B070000}"/>
    <cellStyle name="Comma 2 2 2 2 5 4 3 4" xfId="1862" xr:uid="{00000000-0005-0000-0000-00008C070000}"/>
    <cellStyle name="Comma 2 2 2 2 5 4 4" xfId="1863" xr:uid="{00000000-0005-0000-0000-00008D070000}"/>
    <cellStyle name="Comma 2 2 2 2 5 4 5" xfId="1864" xr:uid="{00000000-0005-0000-0000-00008E070000}"/>
    <cellStyle name="Comma 2 2 2 2 5 4 6" xfId="1865" xr:uid="{00000000-0005-0000-0000-00008F070000}"/>
    <cellStyle name="Comma 2 2 2 2 5 5" xfId="1866" xr:uid="{00000000-0005-0000-0000-000090070000}"/>
    <cellStyle name="Comma 2 2 2 2 5 6" xfId="1867" xr:uid="{00000000-0005-0000-0000-000091070000}"/>
    <cellStyle name="Comma 2 2 2 2 5 6 2" xfId="1868" xr:uid="{00000000-0005-0000-0000-000092070000}"/>
    <cellStyle name="Comma 2 2 2 2 5 6 2 2" xfId="1869" xr:uid="{00000000-0005-0000-0000-000093070000}"/>
    <cellStyle name="Comma 2 2 2 2 5 6 2 3" xfId="1870" xr:uid="{00000000-0005-0000-0000-000094070000}"/>
    <cellStyle name="Comma 2 2 2 2 5 6 2 4" xfId="1871" xr:uid="{00000000-0005-0000-0000-000095070000}"/>
    <cellStyle name="Comma 2 2 2 2 5 6 3" xfId="1872" xr:uid="{00000000-0005-0000-0000-000096070000}"/>
    <cellStyle name="Comma 2 2 2 2 5 6 4" xfId="1873" xr:uid="{00000000-0005-0000-0000-000097070000}"/>
    <cellStyle name="Comma 2 2 2 2 5 6 5" xfId="1874" xr:uid="{00000000-0005-0000-0000-000098070000}"/>
    <cellStyle name="Comma 2 2 2 2 5 7" xfId="1875" xr:uid="{00000000-0005-0000-0000-000099070000}"/>
    <cellStyle name="Comma 2 2 2 2 5 7 2" xfId="1876" xr:uid="{00000000-0005-0000-0000-00009A070000}"/>
    <cellStyle name="Comma 2 2 2 2 5 7 3" xfId="1877" xr:uid="{00000000-0005-0000-0000-00009B070000}"/>
    <cellStyle name="Comma 2 2 2 2 5 7 4" xfId="1878" xr:uid="{00000000-0005-0000-0000-00009C070000}"/>
    <cellStyle name="Comma 2 2 2 2 5 8" xfId="1879" xr:uid="{00000000-0005-0000-0000-00009D070000}"/>
    <cellStyle name="Comma 2 2 2 2 5 8 2" xfId="1880" xr:uid="{00000000-0005-0000-0000-00009E070000}"/>
    <cellStyle name="Comma 2 2 2 2 5 8 3" xfId="1881" xr:uid="{00000000-0005-0000-0000-00009F070000}"/>
    <cellStyle name="Comma 2 2 2 2 5 8 4" xfId="1882" xr:uid="{00000000-0005-0000-0000-0000A0070000}"/>
    <cellStyle name="Comma 2 2 2 2 5 9" xfId="1883" xr:uid="{00000000-0005-0000-0000-0000A1070000}"/>
    <cellStyle name="Comma 2 2 2 2 6" xfId="1884" xr:uid="{00000000-0005-0000-0000-0000A2070000}"/>
    <cellStyle name="Comma 2 2 2 2 6 10" xfId="1885" xr:uid="{00000000-0005-0000-0000-0000A3070000}"/>
    <cellStyle name="Comma 2 2 2 2 6 2" xfId="1886" xr:uid="{00000000-0005-0000-0000-0000A4070000}"/>
    <cellStyle name="Comma 2 2 2 2 6 2 2" xfId="1887" xr:uid="{00000000-0005-0000-0000-0000A5070000}"/>
    <cellStyle name="Comma 2 2 2 2 6 2 2 2" xfId="1888" xr:uid="{00000000-0005-0000-0000-0000A6070000}"/>
    <cellStyle name="Comma 2 2 2 2 6 2 2 2 2" xfId="1889" xr:uid="{00000000-0005-0000-0000-0000A7070000}"/>
    <cellStyle name="Comma 2 2 2 2 6 2 2 2 3" xfId="1890" xr:uid="{00000000-0005-0000-0000-0000A8070000}"/>
    <cellStyle name="Comma 2 2 2 2 6 2 2 2 4" xfId="1891" xr:uid="{00000000-0005-0000-0000-0000A9070000}"/>
    <cellStyle name="Comma 2 2 2 2 6 2 2 3" xfId="1892" xr:uid="{00000000-0005-0000-0000-0000AA070000}"/>
    <cellStyle name="Comma 2 2 2 2 6 2 2 4" xfId="1893" xr:uid="{00000000-0005-0000-0000-0000AB070000}"/>
    <cellStyle name="Comma 2 2 2 2 6 2 2 5" xfId="1894" xr:uid="{00000000-0005-0000-0000-0000AC070000}"/>
    <cellStyle name="Comma 2 2 2 2 6 2 3" xfId="1895" xr:uid="{00000000-0005-0000-0000-0000AD070000}"/>
    <cellStyle name="Comma 2 2 2 2 6 2 3 2" xfId="1896" xr:uid="{00000000-0005-0000-0000-0000AE070000}"/>
    <cellStyle name="Comma 2 2 2 2 6 2 3 3" xfId="1897" xr:uid="{00000000-0005-0000-0000-0000AF070000}"/>
    <cellStyle name="Comma 2 2 2 2 6 2 3 4" xfId="1898" xr:uid="{00000000-0005-0000-0000-0000B0070000}"/>
    <cellStyle name="Comma 2 2 2 2 6 2 4" xfId="1899" xr:uid="{00000000-0005-0000-0000-0000B1070000}"/>
    <cellStyle name="Comma 2 2 2 2 6 2 5" xfId="1900" xr:uid="{00000000-0005-0000-0000-0000B2070000}"/>
    <cellStyle name="Comma 2 2 2 2 6 2 6" xfId="1901" xr:uid="{00000000-0005-0000-0000-0000B3070000}"/>
    <cellStyle name="Comma 2 2 2 2 6 3" xfId="1902" xr:uid="{00000000-0005-0000-0000-0000B4070000}"/>
    <cellStyle name="Comma 2 2 2 2 6 3 2" xfId="1903" xr:uid="{00000000-0005-0000-0000-0000B5070000}"/>
    <cellStyle name="Comma 2 2 2 2 6 3 2 2" xfId="1904" xr:uid="{00000000-0005-0000-0000-0000B6070000}"/>
    <cellStyle name="Comma 2 2 2 2 6 3 2 2 2" xfId="1905" xr:uid="{00000000-0005-0000-0000-0000B7070000}"/>
    <cellStyle name="Comma 2 2 2 2 6 3 2 2 3" xfId="1906" xr:uid="{00000000-0005-0000-0000-0000B8070000}"/>
    <cellStyle name="Comma 2 2 2 2 6 3 2 2 4" xfId="1907" xr:uid="{00000000-0005-0000-0000-0000B9070000}"/>
    <cellStyle name="Comma 2 2 2 2 6 3 2 3" xfId="1908" xr:uid="{00000000-0005-0000-0000-0000BA070000}"/>
    <cellStyle name="Comma 2 2 2 2 6 3 2 4" xfId="1909" xr:uid="{00000000-0005-0000-0000-0000BB070000}"/>
    <cellStyle name="Comma 2 2 2 2 6 3 2 5" xfId="1910" xr:uid="{00000000-0005-0000-0000-0000BC070000}"/>
    <cellStyle name="Comma 2 2 2 2 6 3 3" xfId="1911" xr:uid="{00000000-0005-0000-0000-0000BD070000}"/>
    <cellStyle name="Comma 2 2 2 2 6 3 3 2" xfId="1912" xr:uid="{00000000-0005-0000-0000-0000BE070000}"/>
    <cellStyle name="Comma 2 2 2 2 6 3 3 3" xfId="1913" xr:uid="{00000000-0005-0000-0000-0000BF070000}"/>
    <cellStyle name="Comma 2 2 2 2 6 3 3 4" xfId="1914" xr:uid="{00000000-0005-0000-0000-0000C0070000}"/>
    <cellStyle name="Comma 2 2 2 2 6 3 4" xfId="1915" xr:uid="{00000000-0005-0000-0000-0000C1070000}"/>
    <cellStyle name="Comma 2 2 2 2 6 3 5" xfId="1916" xr:uid="{00000000-0005-0000-0000-0000C2070000}"/>
    <cellStyle name="Comma 2 2 2 2 6 3 6" xfId="1917" xr:uid="{00000000-0005-0000-0000-0000C3070000}"/>
    <cellStyle name="Comma 2 2 2 2 6 4" xfId="1918" xr:uid="{00000000-0005-0000-0000-0000C4070000}"/>
    <cellStyle name="Comma 2 2 2 2 6 5" xfId="1919" xr:uid="{00000000-0005-0000-0000-0000C5070000}"/>
    <cellStyle name="Comma 2 2 2 2 6 5 2" xfId="1920" xr:uid="{00000000-0005-0000-0000-0000C6070000}"/>
    <cellStyle name="Comma 2 2 2 2 6 5 2 2" xfId="1921" xr:uid="{00000000-0005-0000-0000-0000C7070000}"/>
    <cellStyle name="Comma 2 2 2 2 6 5 2 3" xfId="1922" xr:uid="{00000000-0005-0000-0000-0000C8070000}"/>
    <cellStyle name="Comma 2 2 2 2 6 5 2 4" xfId="1923" xr:uid="{00000000-0005-0000-0000-0000C9070000}"/>
    <cellStyle name="Comma 2 2 2 2 6 5 3" xfId="1924" xr:uid="{00000000-0005-0000-0000-0000CA070000}"/>
    <cellStyle name="Comma 2 2 2 2 6 5 4" xfId="1925" xr:uid="{00000000-0005-0000-0000-0000CB070000}"/>
    <cellStyle name="Comma 2 2 2 2 6 5 5" xfId="1926" xr:uid="{00000000-0005-0000-0000-0000CC070000}"/>
    <cellStyle name="Comma 2 2 2 2 6 6" xfId="1927" xr:uid="{00000000-0005-0000-0000-0000CD070000}"/>
    <cellStyle name="Comma 2 2 2 2 6 6 2" xfId="1928" xr:uid="{00000000-0005-0000-0000-0000CE070000}"/>
    <cellStyle name="Comma 2 2 2 2 6 6 3" xfId="1929" xr:uid="{00000000-0005-0000-0000-0000CF070000}"/>
    <cellStyle name="Comma 2 2 2 2 6 6 4" xfId="1930" xr:uid="{00000000-0005-0000-0000-0000D0070000}"/>
    <cellStyle name="Comma 2 2 2 2 6 7" xfId="1931" xr:uid="{00000000-0005-0000-0000-0000D1070000}"/>
    <cellStyle name="Comma 2 2 2 2 6 7 2" xfId="1932" xr:uid="{00000000-0005-0000-0000-0000D2070000}"/>
    <cellStyle name="Comma 2 2 2 2 6 7 3" xfId="1933" xr:uid="{00000000-0005-0000-0000-0000D3070000}"/>
    <cellStyle name="Comma 2 2 2 2 6 7 4" xfId="1934" xr:uid="{00000000-0005-0000-0000-0000D4070000}"/>
    <cellStyle name="Comma 2 2 2 2 6 8" xfId="1935" xr:uid="{00000000-0005-0000-0000-0000D5070000}"/>
    <cellStyle name="Comma 2 2 2 2 6 9" xfId="1936" xr:uid="{00000000-0005-0000-0000-0000D6070000}"/>
    <cellStyle name="Comma 2 2 2 2 7" xfId="1937" xr:uid="{00000000-0005-0000-0000-0000D7070000}"/>
    <cellStyle name="Comma 2 2 2 2 7 10" xfId="1938" xr:uid="{00000000-0005-0000-0000-0000D8070000}"/>
    <cellStyle name="Comma 2 2 2 2 7 2" xfId="1939" xr:uid="{00000000-0005-0000-0000-0000D9070000}"/>
    <cellStyle name="Comma 2 2 2 2 7 2 2" xfId="1940" xr:uid="{00000000-0005-0000-0000-0000DA070000}"/>
    <cellStyle name="Comma 2 2 2 2 7 2 2 2" xfId="1941" xr:uid="{00000000-0005-0000-0000-0000DB070000}"/>
    <cellStyle name="Comma 2 2 2 2 7 2 2 2 2" xfId="1942" xr:uid="{00000000-0005-0000-0000-0000DC070000}"/>
    <cellStyle name="Comma 2 2 2 2 7 2 2 2 3" xfId="1943" xr:uid="{00000000-0005-0000-0000-0000DD070000}"/>
    <cellStyle name="Comma 2 2 2 2 7 2 2 2 4" xfId="1944" xr:uid="{00000000-0005-0000-0000-0000DE070000}"/>
    <cellStyle name="Comma 2 2 2 2 7 2 2 3" xfId="1945" xr:uid="{00000000-0005-0000-0000-0000DF070000}"/>
    <cellStyle name="Comma 2 2 2 2 7 2 2 4" xfId="1946" xr:uid="{00000000-0005-0000-0000-0000E0070000}"/>
    <cellStyle name="Comma 2 2 2 2 7 2 2 5" xfId="1947" xr:uid="{00000000-0005-0000-0000-0000E1070000}"/>
    <cellStyle name="Comma 2 2 2 2 7 2 3" xfId="1948" xr:uid="{00000000-0005-0000-0000-0000E2070000}"/>
    <cellStyle name="Comma 2 2 2 2 7 2 3 2" xfId="1949" xr:uid="{00000000-0005-0000-0000-0000E3070000}"/>
    <cellStyle name="Comma 2 2 2 2 7 2 3 3" xfId="1950" xr:uid="{00000000-0005-0000-0000-0000E4070000}"/>
    <cellStyle name="Comma 2 2 2 2 7 2 3 4" xfId="1951" xr:uid="{00000000-0005-0000-0000-0000E5070000}"/>
    <cellStyle name="Comma 2 2 2 2 7 2 4" xfId="1952" xr:uid="{00000000-0005-0000-0000-0000E6070000}"/>
    <cellStyle name="Comma 2 2 2 2 7 2 5" xfId="1953" xr:uid="{00000000-0005-0000-0000-0000E7070000}"/>
    <cellStyle name="Comma 2 2 2 2 7 2 6" xfId="1954" xr:uid="{00000000-0005-0000-0000-0000E8070000}"/>
    <cellStyle name="Comma 2 2 2 2 7 3" xfId="1955" xr:uid="{00000000-0005-0000-0000-0000E9070000}"/>
    <cellStyle name="Comma 2 2 2 2 7 3 2" xfId="1956" xr:uid="{00000000-0005-0000-0000-0000EA070000}"/>
    <cellStyle name="Comma 2 2 2 2 7 3 2 2" xfId="1957" xr:uid="{00000000-0005-0000-0000-0000EB070000}"/>
    <cellStyle name="Comma 2 2 2 2 7 3 2 2 2" xfId="1958" xr:uid="{00000000-0005-0000-0000-0000EC070000}"/>
    <cellStyle name="Comma 2 2 2 2 7 3 2 2 3" xfId="1959" xr:uid="{00000000-0005-0000-0000-0000ED070000}"/>
    <cellStyle name="Comma 2 2 2 2 7 3 2 2 4" xfId="1960" xr:uid="{00000000-0005-0000-0000-0000EE070000}"/>
    <cellStyle name="Comma 2 2 2 2 7 3 2 3" xfId="1961" xr:uid="{00000000-0005-0000-0000-0000EF070000}"/>
    <cellStyle name="Comma 2 2 2 2 7 3 2 4" xfId="1962" xr:uid="{00000000-0005-0000-0000-0000F0070000}"/>
    <cellStyle name="Comma 2 2 2 2 7 3 2 5" xfId="1963" xr:uid="{00000000-0005-0000-0000-0000F1070000}"/>
    <cellStyle name="Comma 2 2 2 2 7 3 3" xfId="1964" xr:uid="{00000000-0005-0000-0000-0000F2070000}"/>
    <cellStyle name="Comma 2 2 2 2 7 3 3 2" xfId="1965" xr:uid="{00000000-0005-0000-0000-0000F3070000}"/>
    <cellStyle name="Comma 2 2 2 2 7 3 3 3" xfId="1966" xr:uid="{00000000-0005-0000-0000-0000F4070000}"/>
    <cellStyle name="Comma 2 2 2 2 7 3 3 4" xfId="1967" xr:uid="{00000000-0005-0000-0000-0000F5070000}"/>
    <cellStyle name="Comma 2 2 2 2 7 3 4" xfId="1968" xr:uid="{00000000-0005-0000-0000-0000F6070000}"/>
    <cellStyle name="Comma 2 2 2 2 7 3 5" xfId="1969" xr:uid="{00000000-0005-0000-0000-0000F7070000}"/>
    <cellStyle name="Comma 2 2 2 2 7 3 6" xfId="1970" xr:uid="{00000000-0005-0000-0000-0000F8070000}"/>
    <cellStyle name="Comma 2 2 2 2 7 4" xfId="1971" xr:uid="{00000000-0005-0000-0000-0000F9070000}"/>
    <cellStyle name="Comma 2 2 2 2 7 5" xfId="1972" xr:uid="{00000000-0005-0000-0000-0000FA070000}"/>
    <cellStyle name="Comma 2 2 2 2 7 5 2" xfId="1973" xr:uid="{00000000-0005-0000-0000-0000FB070000}"/>
    <cellStyle name="Comma 2 2 2 2 7 5 2 2" xfId="1974" xr:uid="{00000000-0005-0000-0000-0000FC070000}"/>
    <cellStyle name="Comma 2 2 2 2 7 5 2 3" xfId="1975" xr:uid="{00000000-0005-0000-0000-0000FD070000}"/>
    <cellStyle name="Comma 2 2 2 2 7 5 2 4" xfId="1976" xr:uid="{00000000-0005-0000-0000-0000FE070000}"/>
    <cellStyle name="Comma 2 2 2 2 7 5 3" xfId="1977" xr:uid="{00000000-0005-0000-0000-0000FF070000}"/>
    <cellStyle name="Comma 2 2 2 2 7 5 4" xfId="1978" xr:uid="{00000000-0005-0000-0000-000000080000}"/>
    <cellStyle name="Comma 2 2 2 2 7 5 5" xfId="1979" xr:uid="{00000000-0005-0000-0000-000001080000}"/>
    <cellStyle name="Comma 2 2 2 2 7 6" xfId="1980" xr:uid="{00000000-0005-0000-0000-000002080000}"/>
    <cellStyle name="Comma 2 2 2 2 7 6 2" xfId="1981" xr:uid="{00000000-0005-0000-0000-000003080000}"/>
    <cellStyle name="Comma 2 2 2 2 7 6 3" xfId="1982" xr:uid="{00000000-0005-0000-0000-000004080000}"/>
    <cellStyle name="Comma 2 2 2 2 7 6 4" xfId="1983" xr:uid="{00000000-0005-0000-0000-000005080000}"/>
    <cellStyle name="Comma 2 2 2 2 7 7" xfId="1984" xr:uid="{00000000-0005-0000-0000-000006080000}"/>
    <cellStyle name="Comma 2 2 2 2 7 7 2" xfId="1985" xr:uid="{00000000-0005-0000-0000-000007080000}"/>
    <cellStyle name="Comma 2 2 2 2 7 7 3" xfId="1986" xr:uid="{00000000-0005-0000-0000-000008080000}"/>
    <cellStyle name="Comma 2 2 2 2 7 7 4" xfId="1987" xr:uid="{00000000-0005-0000-0000-000009080000}"/>
    <cellStyle name="Comma 2 2 2 2 7 8" xfId="1988" xr:uid="{00000000-0005-0000-0000-00000A080000}"/>
    <cellStyle name="Comma 2 2 2 2 7 9" xfId="1989" xr:uid="{00000000-0005-0000-0000-00000B080000}"/>
    <cellStyle name="Comma 2 2 2 2 8" xfId="1990" xr:uid="{00000000-0005-0000-0000-00000C080000}"/>
    <cellStyle name="Comma 2 2 2 2 8 2" xfId="1991" xr:uid="{00000000-0005-0000-0000-00000D080000}"/>
    <cellStyle name="Comma 2 2 2 2 8 3" xfId="1992" xr:uid="{00000000-0005-0000-0000-00000E080000}"/>
    <cellStyle name="Comma 2 2 2 2 8 3 2" xfId="1993" xr:uid="{00000000-0005-0000-0000-00000F080000}"/>
    <cellStyle name="Comma 2 2 2 2 8 3 2 2" xfId="1994" xr:uid="{00000000-0005-0000-0000-000010080000}"/>
    <cellStyle name="Comma 2 2 2 2 8 3 2 3" xfId="1995" xr:uid="{00000000-0005-0000-0000-000011080000}"/>
    <cellStyle name="Comma 2 2 2 2 8 3 2 4" xfId="1996" xr:uid="{00000000-0005-0000-0000-000012080000}"/>
    <cellStyle name="Comma 2 2 2 2 8 3 3" xfId="1997" xr:uid="{00000000-0005-0000-0000-000013080000}"/>
    <cellStyle name="Comma 2 2 2 2 8 3 4" xfId="1998" xr:uid="{00000000-0005-0000-0000-000014080000}"/>
    <cellStyle name="Comma 2 2 2 2 8 3 5" xfId="1999" xr:uid="{00000000-0005-0000-0000-000015080000}"/>
    <cellStyle name="Comma 2 2 2 2 8 4" xfId="2000" xr:uid="{00000000-0005-0000-0000-000016080000}"/>
    <cellStyle name="Comma 2 2 2 2 8 4 2" xfId="2001" xr:uid="{00000000-0005-0000-0000-000017080000}"/>
    <cellStyle name="Comma 2 2 2 2 8 4 3" xfId="2002" xr:uid="{00000000-0005-0000-0000-000018080000}"/>
    <cellStyle name="Comma 2 2 2 2 8 4 4" xfId="2003" xr:uid="{00000000-0005-0000-0000-000019080000}"/>
    <cellStyle name="Comma 2 2 2 2 8 5" xfId="2004" xr:uid="{00000000-0005-0000-0000-00001A080000}"/>
    <cellStyle name="Comma 2 2 2 2 8 5 2" xfId="2005" xr:uid="{00000000-0005-0000-0000-00001B080000}"/>
    <cellStyle name="Comma 2 2 2 2 8 5 3" xfId="2006" xr:uid="{00000000-0005-0000-0000-00001C080000}"/>
    <cellStyle name="Comma 2 2 2 2 8 5 4" xfId="2007" xr:uid="{00000000-0005-0000-0000-00001D080000}"/>
    <cellStyle name="Comma 2 2 2 2 8 6" xfId="2008" xr:uid="{00000000-0005-0000-0000-00001E080000}"/>
    <cellStyle name="Comma 2 2 2 2 8 7" xfId="2009" xr:uid="{00000000-0005-0000-0000-00001F080000}"/>
    <cellStyle name="Comma 2 2 2 2 8 8" xfId="2010" xr:uid="{00000000-0005-0000-0000-000020080000}"/>
    <cellStyle name="Comma 2 2 2 2 9" xfId="2011" xr:uid="{00000000-0005-0000-0000-000021080000}"/>
    <cellStyle name="Comma 2 2 2 2 9 2" xfId="2012" xr:uid="{00000000-0005-0000-0000-000022080000}"/>
    <cellStyle name="Comma 2 2 2 2 9 3" xfId="2013" xr:uid="{00000000-0005-0000-0000-000023080000}"/>
    <cellStyle name="Comma 2 2 2 2 9 3 2" xfId="2014" xr:uid="{00000000-0005-0000-0000-000024080000}"/>
    <cellStyle name="Comma 2 2 2 2 9 3 2 2" xfId="2015" xr:uid="{00000000-0005-0000-0000-000025080000}"/>
    <cellStyle name="Comma 2 2 2 2 9 3 2 3" xfId="2016" xr:uid="{00000000-0005-0000-0000-000026080000}"/>
    <cellStyle name="Comma 2 2 2 2 9 3 2 4" xfId="2017" xr:uid="{00000000-0005-0000-0000-000027080000}"/>
    <cellStyle name="Comma 2 2 2 2 9 3 3" xfId="2018" xr:uid="{00000000-0005-0000-0000-000028080000}"/>
    <cellStyle name="Comma 2 2 2 2 9 3 4" xfId="2019" xr:uid="{00000000-0005-0000-0000-000029080000}"/>
    <cellStyle name="Comma 2 2 2 2 9 3 5" xfId="2020" xr:uid="{00000000-0005-0000-0000-00002A080000}"/>
    <cellStyle name="Comma 2 2 2 2 9 4" xfId="2021" xr:uid="{00000000-0005-0000-0000-00002B080000}"/>
    <cellStyle name="Comma 2 2 2 2 9 4 2" xfId="2022" xr:uid="{00000000-0005-0000-0000-00002C080000}"/>
    <cellStyle name="Comma 2 2 2 2 9 4 3" xfId="2023" xr:uid="{00000000-0005-0000-0000-00002D080000}"/>
    <cellStyle name="Comma 2 2 2 2 9 4 4" xfId="2024" xr:uid="{00000000-0005-0000-0000-00002E080000}"/>
    <cellStyle name="Comma 2 2 2 2 9 5" xfId="2025" xr:uid="{00000000-0005-0000-0000-00002F080000}"/>
    <cellStyle name="Comma 2 2 2 2 9 5 2" xfId="2026" xr:uid="{00000000-0005-0000-0000-000030080000}"/>
    <cellStyle name="Comma 2 2 2 2 9 5 3" xfId="2027" xr:uid="{00000000-0005-0000-0000-000031080000}"/>
    <cellStyle name="Comma 2 2 2 2 9 5 4" xfId="2028" xr:uid="{00000000-0005-0000-0000-000032080000}"/>
    <cellStyle name="Comma 2 2 2 2 9 6" xfId="2029" xr:uid="{00000000-0005-0000-0000-000033080000}"/>
    <cellStyle name="Comma 2 2 2 2 9 7" xfId="2030" xr:uid="{00000000-0005-0000-0000-000034080000}"/>
    <cellStyle name="Comma 2 2 2 2 9 8" xfId="2031" xr:uid="{00000000-0005-0000-0000-000035080000}"/>
    <cellStyle name="Comma 2 2 2 20" xfId="2032" xr:uid="{00000000-0005-0000-0000-000036080000}"/>
    <cellStyle name="Comma 2 2 2 20 2" xfId="2033" xr:uid="{00000000-0005-0000-0000-000037080000}"/>
    <cellStyle name="Comma 2 2 2 20 3" xfId="2034" xr:uid="{00000000-0005-0000-0000-000038080000}"/>
    <cellStyle name="Comma 2 2 2 20 4" xfId="2035" xr:uid="{00000000-0005-0000-0000-000039080000}"/>
    <cellStyle name="Comma 2 2 2 21" xfId="2036" xr:uid="{00000000-0005-0000-0000-00003A080000}"/>
    <cellStyle name="Comma 2 2 2 22" xfId="2037" xr:uid="{00000000-0005-0000-0000-00003B080000}"/>
    <cellStyle name="Comma 2 2 2 23" xfId="2038" xr:uid="{00000000-0005-0000-0000-00003C080000}"/>
    <cellStyle name="Comma 2 2 2 3" xfId="2039" xr:uid="{00000000-0005-0000-0000-00003D080000}"/>
    <cellStyle name="Comma 2 2 2 3 10" xfId="2040" xr:uid="{00000000-0005-0000-0000-00003E080000}"/>
    <cellStyle name="Comma 2 2 2 3 2" xfId="2041" xr:uid="{00000000-0005-0000-0000-00003F080000}"/>
    <cellStyle name="Comma 2 2 2 3 2 2" xfId="2042" xr:uid="{00000000-0005-0000-0000-000040080000}"/>
    <cellStyle name="Comma 2 2 2 3 2 2 2" xfId="2043" xr:uid="{00000000-0005-0000-0000-000041080000}"/>
    <cellStyle name="Comma 2 2 2 3 2 2 2 2" xfId="2044" xr:uid="{00000000-0005-0000-0000-000042080000}"/>
    <cellStyle name="Comma 2 2 2 3 2 2 2 2 2" xfId="2045" xr:uid="{00000000-0005-0000-0000-000043080000}"/>
    <cellStyle name="Comma 2 2 2 3 2 2 2 2 3" xfId="2046" xr:uid="{00000000-0005-0000-0000-000044080000}"/>
    <cellStyle name="Comma 2 2 2 3 2 2 2 2 4" xfId="2047" xr:uid="{00000000-0005-0000-0000-000045080000}"/>
    <cellStyle name="Comma 2 2 2 3 2 2 2 3" xfId="2048" xr:uid="{00000000-0005-0000-0000-000046080000}"/>
    <cellStyle name="Comma 2 2 2 3 2 2 2 4" xfId="2049" xr:uid="{00000000-0005-0000-0000-000047080000}"/>
    <cellStyle name="Comma 2 2 2 3 2 2 2 5" xfId="2050" xr:uid="{00000000-0005-0000-0000-000048080000}"/>
    <cellStyle name="Comma 2 2 2 3 2 2 3" xfId="2051" xr:uid="{00000000-0005-0000-0000-000049080000}"/>
    <cellStyle name="Comma 2 2 2 3 2 2 4" xfId="2052" xr:uid="{00000000-0005-0000-0000-00004A080000}"/>
    <cellStyle name="Comma 2 2 2 3 2 2 4 2" xfId="2053" xr:uid="{00000000-0005-0000-0000-00004B080000}"/>
    <cellStyle name="Comma 2 2 2 3 2 2 4 3" xfId="2054" xr:uid="{00000000-0005-0000-0000-00004C080000}"/>
    <cellStyle name="Comma 2 2 2 3 2 2 4 4" xfId="2055" xr:uid="{00000000-0005-0000-0000-00004D080000}"/>
    <cellStyle name="Comma 2 2 2 3 2 2 5" xfId="2056" xr:uid="{00000000-0005-0000-0000-00004E080000}"/>
    <cellStyle name="Comma 2 2 2 3 2 2 6" xfId="2057" xr:uid="{00000000-0005-0000-0000-00004F080000}"/>
    <cellStyle name="Comma 2 2 2 3 2 2 7" xfId="2058" xr:uid="{00000000-0005-0000-0000-000050080000}"/>
    <cellStyle name="Comma 2 2 2 3 2 3" xfId="2059" xr:uid="{00000000-0005-0000-0000-000051080000}"/>
    <cellStyle name="Comma 2 2 2 3 2 3 2" xfId="2060" xr:uid="{00000000-0005-0000-0000-000052080000}"/>
    <cellStyle name="Comma 2 2 2 3 2 3 2 2" xfId="2061" xr:uid="{00000000-0005-0000-0000-000053080000}"/>
    <cellStyle name="Comma 2 2 2 3 2 3 2 2 2" xfId="2062" xr:uid="{00000000-0005-0000-0000-000054080000}"/>
    <cellStyle name="Comma 2 2 2 3 2 3 2 2 3" xfId="2063" xr:uid="{00000000-0005-0000-0000-000055080000}"/>
    <cellStyle name="Comma 2 2 2 3 2 3 2 2 4" xfId="2064" xr:uid="{00000000-0005-0000-0000-000056080000}"/>
    <cellStyle name="Comma 2 2 2 3 2 3 2 3" xfId="2065" xr:uid="{00000000-0005-0000-0000-000057080000}"/>
    <cellStyle name="Comma 2 2 2 3 2 3 2 4" xfId="2066" xr:uid="{00000000-0005-0000-0000-000058080000}"/>
    <cellStyle name="Comma 2 2 2 3 2 3 2 5" xfId="2067" xr:uid="{00000000-0005-0000-0000-000059080000}"/>
    <cellStyle name="Comma 2 2 2 3 2 3 3" xfId="2068" xr:uid="{00000000-0005-0000-0000-00005A080000}"/>
    <cellStyle name="Comma 2 2 2 3 2 3 4" xfId="2069" xr:uid="{00000000-0005-0000-0000-00005B080000}"/>
    <cellStyle name="Comma 2 2 2 3 2 3 4 2" xfId="2070" xr:uid="{00000000-0005-0000-0000-00005C080000}"/>
    <cellStyle name="Comma 2 2 2 3 2 3 4 3" xfId="2071" xr:uid="{00000000-0005-0000-0000-00005D080000}"/>
    <cellStyle name="Comma 2 2 2 3 2 3 4 4" xfId="2072" xr:uid="{00000000-0005-0000-0000-00005E080000}"/>
    <cellStyle name="Comma 2 2 2 3 2 3 5" xfId="2073" xr:uid="{00000000-0005-0000-0000-00005F080000}"/>
    <cellStyle name="Comma 2 2 2 3 2 3 6" xfId="2074" xr:uid="{00000000-0005-0000-0000-000060080000}"/>
    <cellStyle name="Comma 2 2 2 3 2 3 7" xfId="2075" xr:uid="{00000000-0005-0000-0000-000061080000}"/>
    <cellStyle name="Comma 2 2 2 3 2 4" xfId="2076" xr:uid="{00000000-0005-0000-0000-000062080000}"/>
    <cellStyle name="Comma 2 2 2 3 2 4 2" xfId="2077" xr:uid="{00000000-0005-0000-0000-000063080000}"/>
    <cellStyle name="Comma 2 2 2 3 2 4 3" xfId="2078" xr:uid="{00000000-0005-0000-0000-000064080000}"/>
    <cellStyle name="Comma 2 2 2 3 2 4 3 2" xfId="2079" xr:uid="{00000000-0005-0000-0000-000065080000}"/>
    <cellStyle name="Comma 2 2 2 3 2 4 3 3" xfId="2080" xr:uid="{00000000-0005-0000-0000-000066080000}"/>
    <cellStyle name="Comma 2 2 2 3 2 4 3 4" xfId="2081" xr:uid="{00000000-0005-0000-0000-000067080000}"/>
    <cellStyle name="Comma 2 2 2 3 2 4 4" xfId="2082" xr:uid="{00000000-0005-0000-0000-000068080000}"/>
    <cellStyle name="Comma 2 2 2 3 2 4 5" xfId="2083" xr:uid="{00000000-0005-0000-0000-000069080000}"/>
    <cellStyle name="Comma 2 2 2 3 2 4 6" xfId="2084" xr:uid="{00000000-0005-0000-0000-00006A080000}"/>
    <cellStyle name="Comma 2 2 2 3 2 5" xfId="2085" xr:uid="{00000000-0005-0000-0000-00006B080000}"/>
    <cellStyle name="Comma 2 2 2 3 2 5 2" xfId="2086" xr:uid="{00000000-0005-0000-0000-00006C080000}"/>
    <cellStyle name="Comma 2 2 2 3 2 5 3" xfId="2087" xr:uid="{00000000-0005-0000-0000-00006D080000}"/>
    <cellStyle name="Comma 2 2 2 3 2 5 4" xfId="2088" xr:uid="{00000000-0005-0000-0000-00006E080000}"/>
    <cellStyle name="Comma 2 2 2 3 2 6" xfId="2089" xr:uid="{00000000-0005-0000-0000-00006F080000}"/>
    <cellStyle name="Comma 2 2 2 3 2 6 2" xfId="2090" xr:uid="{00000000-0005-0000-0000-000070080000}"/>
    <cellStyle name="Comma 2 2 2 3 2 6 3" xfId="2091" xr:uid="{00000000-0005-0000-0000-000071080000}"/>
    <cellStyle name="Comma 2 2 2 3 2 6 4" xfId="2092" xr:uid="{00000000-0005-0000-0000-000072080000}"/>
    <cellStyle name="Comma 2 2 2 3 2 7" xfId="2093" xr:uid="{00000000-0005-0000-0000-000073080000}"/>
    <cellStyle name="Comma 2 2 2 3 2 8" xfId="2094" xr:uid="{00000000-0005-0000-0000-000074080000}"/>
    <cellStyle name="Comma 2 2 2 3 2 9" xfId="2095" xr:uid="{00000000-0005-0000-0000-000075080000}"/>
    <cellStyle name="Comma 2 2 2 3 3" xfId="2096" xr:uid="{00000000-0005-0000-0000-000076080000}"/>
    <cellStyle name="Comma 2 2 2 3 3 2" xfId="2097" xr:uid="{00000000-0005-0000-0000-000077080000}"/>
    <cellStyle name="Comma 2 2 2 3 3 2 2" xfId="2098" xr:uid="{00000000-0005-0000-0000-000078080000}"/>
    <cellStyle name="Comma 2 2 2 3 3 2 2 2" xfId="2099" xr:uid="{00000000-0005-0000-0000-000079080000}"/>
    <cellStyle name="Comma 2 2 2 3 3 2 2 3" xfId="2100" xr:uid="{00000000-0005-0000-0000-00007A080000}"/>
    <cellStyle name="Comma 2 2 2 3 3 2 2 4" xfId="2101" xr:uid="{00000000-0005-0000-0000-00007B080000}"/>
    <cellStyle name="Comma 2 2 2 3 3 2 3" xfId="2102" xr:uid="{00000000-0005-0000-0000-00007C080000}"/>
    <cellStyle name="Comma 2 2 2 3 3 2 4" xfId="2103" xr:uid="{00000000-0005-0000-0000-00007D080000}"/>
    <cellStyle name="Comma 2 2 2 3 3 2 5" xfId="2104" xr:uid="{00000000-0005-0000-0000-00007E080000}"/>
    <cellStyle name="Comma 2 2 2 3 3 3" xfId="2105" xr:uid="{00000000-0005-0000-0000-00007F080000}"/>
    <cellStyle name="Comma 2 2 2 3 3 3 2" xfId="2106" xr:uid="{00000000-0005-0000-0000-000080080000}"/>
    <cellStyle name="Comma 2 2 2 3 3 3 3" xfId="2107" xr:uid="{00000000-0005-0000-0000-000081080000}"/>
    <cellStyle name="Comma 2 2 2 3 3 3 4" xfId="2108" xr:uid="{00000000-0005-0000-0000-000082080000}"/>
    <cellStyle name="Comma 2 2 2 3 3 4" xfId="2109" xr:uid="{00000000-0005-0000-0000-000083080000}"/>
    <cellStyle name="Comma 2 2 2 3 3 4 2" xfId="2110" xr:uid="{00000000-0005-0000-0000-000084080000}"/>
    <cellStyle name="Comma 2 2 2 3 3 4 3" xfId="2111" xr:uid="{00000000-0005-0000-0000-000085080000}"/>
    <cellStyle name="Comma 2 2 2 3 3 4 4" xfId="2112" xr:uid="{00000000-0005-0000-0000-000086080000}"/>
    <cellStyle name="Comma 2 2 2 3 3 5" xfId="2113" xr:uid="{00000000-0005-0000-0000-000087080000}"/>
    <cellStyle name="Comma 2 2 2 3 3 6" xfId="2114" xr:uid="{00000000-0005-0000-0000-000088080000}"/>
    <cellStyle name="Comma 2 2 2 3 3 7" xfId="2115" xr:uid="{00000000-0005-0000-0000-000089080000}"/>
    <cellStyle name="Comma 2 2 2 3 4" xfId="2116" xr:uid="{00000000-0005-0000-0000-00008A080000}"/>
    <cellStyle name="Comma 2 2 2 3 4 2" xfId="2117" xr:uid="{00000000-0005-0000-0000-00008B080000}"/>
    <cellStyle name="Comma 2 2 2 3 4 2 2" xfId="2118" xr:uid="{00000000-0005-0000-0000-00008C080000}"/>
    <cellStyle name="Comma 2 2 2 3 4 2 2 2" xfId="2119" xr:uid="{00000000-0005-0000-0000-00008D080000}"/>
    <cellStyle name="Comma 2 2 2 3 4 2 2 3" xfId="2120" xr:uid="{00000000-0005-0000-0000-00008E080000}"/>
    <cellStyle name="Comma 2 2 2 3 4 2 2 4" xfId="2121" xr:uid="{00000000-0005-0000-0000-00008F080000}"/>
    <cellStyle name="Comma 2 2 2 3 4 2 3" xfId="2122" xr:uid="{00000000-0005-0000-0000-000090080000}"/>
    <cellStyle name="Comma 2 2 2 3 4 2 4" xfId="2123" xr:uid="{00000000-0005-0000-0000-000091080000}"/>
    <cellStyle name="Comma 2 2 2 3 4 2 5" xfId="2124" xr:uid="{00000000-0005-0000-0000-000092080000}"/>
    <cellStyle name="Comma 2 2 2 3 4 3" xfId="2125" xr:uid="{00000000-0005-0000-0000-000093080000}"/>
    <cellStyle name="Comma 2 2 2 3 4 3 2" xfId="2126" xr:uid="{00000000-0005-0000-0000-000094080000}"/>
    <cellStyle name="Comma 2 2 2 3 4 3 3" xfId="2127" xr:uid="{00000000-0005-0000-0000-000095080000}"/>
    <cellStyle name="Comma 2 2 2 3 4 3 4" xfId="2128" xr:uid="{00000000-0005-0000-0000-000096080000}"/>
    <cellStyle name="Comma 2 2 2 3 4 4" xfId="2129" xr:uid="{00000000-0005-0000-0000-000097080000}"/>
    <cellStyle name="Comma 2 2 2 3 4 4 2" xfId="2130" xr:uid="{00000000-0005-0000-0000-000098080000}"/>
    <cellStyle name="Comma 2 2 2 3 4 4 3" xfId="2131" xr:uid="{00000000-0005-0000-0000-000099080000}"/>
    <cellStyle name="Comma 2 2 2 3 4 4 4" xfId="2132" xr:uid="{00000000-0005-0000-0000-00009A080000}"/>
    <cellStyle name="Comma 2 2 2 3 4 5" xfId="2133" xr:uid="{00000000-0005-0000-0000-00009B080000}"/>
    <cellStyle name="Comma 2 2 2 3 4 6" xfId="2134" xr:uid="{00000000-0005-0000-0000-00009C080000}"/>
    <cellStyle name="Comma 2 2 2 3 4 7" xfId="2135" xr:uid="{00000000-0005-0000-0000-00009D080000}"/>
    <cellStyle name="Comma 2 2 2 3 5" xfId="2136" xr:uid="{00000000-0005-0000-0000-00009E080000}"/>
    <cellStyle name="Comma 2 2 2 3 5 2" xfId="2137" xr:uid="{00000000-0005-0000-0000-00009F080000}"/>
    <cellStyle name="Comma 2 2 2 3 6" xfId="2138" xr:uid="{00000000-0005-0000-0000-0000A0080000}"/>
    <cellStyle name="Comma 2 2 2 3 6 2" xfId="2139" xr:uid="{00000000-0005-0000-0000-0000A1080000}"/>
    <cellStyle name="Comma 2 2 2 3 6 2 2" xfId="2140" xr:uid="{00000000-0005-0000-0000-0000A2080000}"/>
    <cellStyle name="Comma 2 2 2 3 6 2 3" xfId="2141" xr:uid="{00000000-0005-0000-0000-0000A3080000}"/>
    <cellStyle name="Comma 2 2 2 3 6 2 4" xfId="2142" xr:uid="{00000000-0005-0000-0000-0000A4080000}"/>
    <cellStyle name="Comma 2 2 2 3 6 3" xfId="2143" xr:uid="{00000000-0005-0000-0000-0000A5080000}"/>
    <cellStyle name="Comma 2 2 2 3 6 4" xfId="2144" xr:uid="{00000000-0005-0000-0000-0000A6080000}"/>
    <cellStyle name="Comma 2 2 2 3 6 5" xfId="2145" xr:uid="{00000000-0005-0000-0000-0000A7080000}"/>
    <cellStyle name="Comma 2 2 2 3 7" xfId="2146" xr:uid="{00000000-0005-0000-0000-0000A8080000}"/>
    <cellStyle name="Comma 2 2 2 3 7 2" xfId="2147" xr:uid="{00000000-0005-0000-0000-0000A9080000}"/>
    <cellStyle name="Comma 2 2 2 3 7 3" xfId="2148" xr:uid="{00000000-0005-0000-0000-0000AA080000}"/>
    <cellStyle name="Comma 2 2 2 3 7 4" xfId="2149" xr:uid="{00000000-0005-0000-0000-0000AB080000}"/>
    <cellStyle name="Comma 2 2 2 3 8" xfId="2150" xr:uid="{00000000-0005-0000-0000-0000AC080000}"/>
    <cellStyle name="Comma 2 2 2 3 9" xfId="2151" xr:uid="{00000000-0005-0000-0000-0000AD080000}"/>
    <cellStyle name="Comma 2 2 2 4" xfId="2152" xr:uid="{00000000-0005-0000-0000-0000AE080000}"/>
    <cellStyle name="Comma 2 2 2 4 10" xfId="2153" xr:uid="{00000000-0005-0000-0000-0000AF080000}"/>
    <cellStyle name="Comma 2 2 2 4 2" xfId="2154" xr:uid="{00000000-0005-0000-0000-0000B0080000}"/>
    <cellStyle name="Comma 2 2 2 4 2 2" xfId="2155" xr:uid="{00000000-0005-0000-0000-0000B1080000}"/>
    <cellStyle name="Comma 2 2 2 4 2 2 2" xfId="2156" xr:uid="{00000000-0005-0000-0000-0000B2080000}"/>
    <cellStyle name="Comma 2 2 2 4 2 2 2 2" xfId="2157" xr:uid="{00000000-0005-0000-0000-0000B3080000}"/>
    <cellStyle name="Comma 2 2 2 4 2 2 2 2 2" xfId="2158" xr:uid="{00000000-0005-0000-0000-0000B4080000}"/>
    <cellStyle name="Comma 2 2 2 4 2 2 2 2 3" xfId="2159" xr:uid="{00000000-0005-0000-0000-0000B5080000}"/>
    <cellStyle name="Comma 2 2 2 4 2 2 2 2 4" xfId="2160" xr:uid="{00000000-0005-0000-0000-0000B6080000}"/>
    <cellStyle name="Comma 2 2 2 4 2 2 2 3" xfId="2161" xr:uid="{00000000-0005-0000-0000-0000B7080000}"/>
    <cellStyle name="Comma 2 2 2 4 2 2 2 4" xfId="2162" xr:uid="{00000000-0005-0000-0000-0000B8080000}"/>
    <cellStyle name="Comma 2 2 2 4 2 2 2 5" xfId="2163" xr:uid="{00000000-0005-0000-0000-0000B9080000}"/>
    <cellStyle name="Comma 2 2 2 4 2 2 3" xfId="2164" xr:uid="{00000000-0005-0000-0000-0000BA080000}"/>
    <cellStyle name="Comma 2 2 2 4 2 2 3 2" xfId="2165" xr:uid="{00000000-0005-0000-0000-0000BB080000}"/>
    <cellStyle name="Comma 2 2 2 4 2 2 3 3" xfId="2166" xr:uid="{00000000-0005-0000-0000-0000BC080000}"/>
    <cellStyle name="Comma 2 2 2 4 2 2 3 4" xfId="2167" xr:uid="{00000000-0005-0000-0000-0000BD080000}"/>
    <cellStyle name="Comma 2 2 2 4 2 2 4" xfId="2168" xr:uid="{00000000-0005-0000-0000-0000BE080000}"/>
    <cellStyle name="Comma 2 2 2 4 2 2 5" xfId="2169" xr:uid="{00000000-0005-0000-0000-0000BF080000}"/>
    <cellStyle name="Comma 2 2 2 4 2 2 6" xfId="2170" xr:uid="{00000000-0005-0000-0000-0000C0080000}"/>
    <cellStyle name="Comma 2 2 2 4 2 3" xfId="2171" xr:uid="{00000000-0005-0000-0000-0000C1080000}"/>
    <cellStyle name="Comma 2 2 2 4 2 3 2" xfId="2172" xr:uid="{00000000-0005-0000-0000-0000C2080000}"/>
    <cellStyle name="Comma 2 2 2 4 2 3 2 2" xfId="2173" xr:uid="{00000000-0005-0000-0000-0000C3080000}"/>
    <cellStyle name="Comma 2 2 2 4 2 3 2 2 2" xfId="2174" xr:uid="{00000000-0005-0000-0000-0000C4080000}"/>
    <cellStyle name="Comma 2 2 2 4 2 3 2 2 3" xfId="2175" xr:uid="{00000000-0005-0000-0000-0000C5080000}"/>
    <cellStyle name="Comma 2 2 2 4 2 3 2 2 4" xfId="2176" xr:uid="{00000000-0005-0000-0000-0000C6080000}"/>
    <cellStyle name="Comma 2 2 2 4 2 3 2 3" xfId="2177" xr:uid="{00000000-0005-0000-0000-0000C7080000}"/>
    <cellStyle name="Comma 2 2 2 4 2 3 2 4" xfId="2178" xr:uid="{00000000-0005-0000-0000-0000C8080000}"/>
    <cellStyle name="Comma 2 2 2 4 2 3 2 5" xfId="2179" xr:uid="{00000000-0005-0000-0000-0000C9080000}"/>
    <cellStyle name="Comma 2 2 2 4 2 3 3" xfId="2180" xr:uid="{00000000-0005-0000-0000-0000CA080000}"/>
    <cellStyle name="Comma 2 2 2 4 2 3 3 2" xfId="2181" xr:uid="{00000000-0005-0000-0000-0000CB080000}"/>
    <cellStyle name="Comma 2 2 2 4 2 3 3 3" xfId="2182" xr:uid="{00000000-0005-0000-0000-0000CC080000}"/>
    <cellStyle name="Comma 2 2 2 4 2 3 3 4" xfId="2183" xr:uid="{00000000-0005-0000-0000-0000CD080000}"/>
    <cellStyle name="Comma 2 2 2 4 2 3 4" xfId="2184" xr:uid="{00000000-0005-0000-0000-0000CE080000}"/>
    <cellStyle name="Comma 2 2 2 4 2 3 5" xfId="2185" xr:uid="{00000000-0005-0000-0000-0000CF080000}"/>
    <cellStyle name="Comma 2 2 2 4 2 3 6" xfId="2186" xr:uid="{00000000-0005-0000-0000-0000D0080000}"/>
    <cellStyle name="Comma 2 2 2 4 2 4" xfId="2187" xr:uid="{00000000-0005-0000-0000-0000D1080000}"/>
    <cellStyle name="Comma 2 2 2 4 2 4 2" xfId="2188" xr:uid="{00000000-0005-0000-0000-0000D2080000}"/>
    <cellStyle name="Comma 2 2 2 4 2 4 2 2" xfId="2189" xr:uid="{00000000-0005-0000-0000-0000D3080000}"/>
    <cellStyle name="Comma 2 2 2 4 2 4 2 3" xfId="2190" xr:uid="{00000000-0005-0000-0000-0000D4080000}"/>
    <cellStyle name="Comma 2 2 2 4 2 4 2 4" xfId="2191" xr:uid="{00000000-0005-0000-0000-0000D5080000}"/>
    <cellStyle name="Comma 2 2 2 4 2 4 3" xfId="2192" xr:uid="{00000000-0005-0000-0000-0000D6080000}"/>
    <cellStyle name="Comma 2 2 2 4 2 4 4" xfId="2193" xr:uid="{00000000-0005-0000-0000-0000D7080000}"/>
    <cellStyle name="Comma 2 2 2 4 2 4 5" xfId="2194" xr:uid="{00000000-0005-0000-0000-0000D8080000}"/>
    <cellStyle name="Comma 2 2 2 4 2 5" xfId="2195" xr:uid="{00000000-0005-0000-0000-0000D9080000}"/>
    <cellStyle name="Comma 2 2 2 4 2 5 2" xfId="2196" xr:uid="{00000000-0005-0000-0000-0000DA080000}"/>
    <cellStyle name="Comma 2 2 2 4 2 5 3" xfId="2197" xr:uid="{00000000-0005-0000-0000-0000DB080000}"/>
    <cellStyle name="Comma 2 2 2 4 2 5 4" xfId="2198" xr:uid="{00000000-0005-0000-0000-0000DC080000}"/>
    <cellStyle name="Comma 2 2 2 4 2 6" xfId="2199" xr:uid="{00000000-0005-0000-0000-0000DD080000}"/>
    <cellStyle name="Comma 2 2 2 4 2 7" xfId="2200" xr:uid="{00000000-0005-0000-0000-0000DE080000}"/>
    <cellStyle name="Comma 2 2 2 4 2 8" xfId="2201" xr:uid="{00000000-0005-0000-0000-0000DF080000}"/>
    <cellStyle name="Comma 2 2 2 4 3" xfId="2202" xr:uid="{00000000-0005-0000-0000-0000E0080000}"/>
    <cellStyle name="Comma 2 2 2 4 3 2" xfId="2203" xr:uid="{00000000-0005-0000-0000-0000E1080000}"/>
    <cellStyle name="Comma 2 2 2 4 3 2 2" xfId="2204" xr:uid="{00000000-0005-0000-0000-0000E2080000}"/>
    <cellStyle name="Comma 2 2 2 4 3 2 2 2" xfId="2205" xr:uid="{00000000-0005-0000-0000-0000E3080000}"/>
    <cellStyle name="Comma 2 2 2 4 3 2 2 3" xfId="2206" xr:uid="{00000000-0005-0000-0000-0000E4080000}"/>
    <cellStyle name="Comma 2 2 2 4 3 2 2 4" xfId="2207" xr:uid="{00000000-0005-0000-0000-0000E5080000}"/>
    <cellStyle name="Comma 2 2 2 4 3 2 3" xfId="2208" xr:uid="{00000000-0005-0000-0000-0000E6080000}"/>
    <cellStyle name="Comma 2 2 2 4 3 2 4" xfId="2209" xr:uid="{00000000-0005-0000-0000-0000E7080000}"/>
    <cellStyle name="Comma 2 2 2 4 3 2 5" xfId="2210" xr:uid="{00000000-0005-0000-0000-0000E8080000}"/>
    <cellStyle name="Comma 2 2 2 4 3 3" xfId="2211" xr:uid="{00000000-0005-0000-0000-0000E9080000}"/>
    <cellStyle name="Comma 2 2 2 4 3 3 2" xfId="2212" xr:uid="{00000000-0005-0000-0000-0000EA080000}"/>
    <cellStyle name="Comma 2 2 2 4 3 3 3" xfId="2213" xr:uid="{00000000-0005-0000-0000-0000EB080000}"/>
    <cellStyle name="Comma 2 2 2 4 3 3 4" xfId="2214" xr:uid="{00000000-0005-0000-0000-0000EC080000}"/>
    <cellStyle name="Comma 2 2 2 4 3 4" xfId="2215" xr:uid="{00000000-0005-0000-0000-0000ED080000}"/>
    <cellStyle name="Comma 2 2 2 4 3 5" xfId="2216" xr:uid="{00000000-0005-0000-0000-0000EE080000}"/>
    <cellStyle name="Comma 2 2 2 4 3 6" xfId="2217" xr:uid="{00000000-0005-0000-0000-0000EF080000}"/>
    <cellStyle name="Comma 2 2 2 4 4" xfId="2218" xr:uid="{00000000-0005-0000-0000-0000F0080000}"/>
    <cellStyle name="Comma 2 2 2 4 4 2" xfId="2219" xr:uid="{00000000-0005-0000-0000-0000F1080000}"/>
    <cellStyle name="Comma 2 2 2 4 4 2 2" xfId="2220" xr:uid="{00000000-0005-0000-0000-0000F2080000}"/>
    <cellStyle name="Comma 2 2 2 4 4 2 2 2" xfId="2221" xr:uid="{00000000-0005-0000-0000-0000F3080000}"/>
    <cellStyle name="Comma 2 2 2 4 4 2 2 3" xfId="2222" xr:uid="{00000000-0005-0000-0000-0000F4080000}"/>
    <cellStyle name="Comma 2 2 2 4 4 2 2 4" xfId="2223" xr:uid="{00000000-0005-0000-0000-0000F5080000}"/>
    <cellStyle name="Comma 2 2 2 4 4 2 3" xfId="2224" xr:uid="{00000000-0005-0000-0000-0000F6080000}"/>
    <cellStyle name="Comma 2 2 2 4 4 2 4" xfId="2225" xr:uid="{00000000-0005-0000-0000-0000F7080000}"/>
    <cellStyle name="Comma 2 2 2 4 4 2 5" xfId="2226" xr:uid="{00000000-0005-0000-0000-0000F8080000}"/>
    <cellStyle name="Comma 2 2 2 4 4 3" xfId="2227" xr:uid="{00000000-0005-0000-0000-0000F9080000}"/>
    <cellStyle name="Comma 2 2 2 4 4 3 2" xfId="2228" xr:uid="{00000000-0005-0000-0000-0000FA080000}"/>
    <cellStyle name="Comma 2 2 2 4 4 3 3" xfId="2229" xr:uid="{00000000-0005-0000-0000-0000FB080000}"/>
    <cellStyle name="Comma 2 2 2 4 4 3 4" xfId="2230" xr:uid="{00000000-0005-0000-0000-0000FC080000}"/>
    <cellStyle name="Comma 2 2 2 4 4 4" xfId="2231" xr:uid="{00000000-0005-0000-0000-0000FD080000}"/>
    <cellStyle name="Comma 2 2 2 4 4 5" xfId="2232" xr:uid="{00000000-0005-0000-0000-0000FE080000}"/>
    <cellStyle name="Comma 2 2 2 4 4 6" xfId="2233" xr:uid="{00000000-0005-0000-0000-0000FF080000}"/>
    <cellStyle name="Comma 2 2 2 4 5" xfId="2234" xr:uid="{00000000-0005-0000-0000-000000090000}"/>
    <cellStyle name="Comma 2 2 2 4 6" xfId="2235" xr:uid="{00000000-0005-0000-0000-000001090000}"/>
    <cellStyle name="Comma 2 2 2 4 6 2" xfId="2236" xr:uid="{00000000-0005-0000-0000-000002090000}"/>
    <cellStyle name="Comma 2 2 2 4 6 2 2" xfId="2237" xr:uid="{00000000-0005-0000-0000-000003090000}"/>
    <cellStyle name="Comma 2 2 2 4 6 2 3" xfId="2238" xr:uid="{00000000-0005-0000-0000-000004090000}"/>
    <cellStyle name="Comma 2 2 2 4 6 2 4" xfId="2239" xr:uid="{00000000-0005-0000-0000-000005090000}"/>
    <cellStyle name="Comma 2 2 2 4 6 3" xfId="2240" xr:uid="{00000000-0005-0000-0000-000006090000}"/>
    <cellStyle name="Comma 2 2 2 4 6 4" xfId="2241" xr:uid="{00000000-0005-0000-0000-000007090000}"/>
    <cellStyle name="Comma 2 2 2 4 6 5" xfId="2242" xr:uid="{00000000-0005-0000-0000-000008090000}"/>
    <cellStyle name="Comma 2 2 2 4 7" xfId="2243" xr:uid="{00000000-0005-0000-0000-000009090000}"/>
    <cellStyle name="Comma 2 2 2 4 7 2" xfId="2244" xr:uid="{00000000-0005-0000-0000-00000A090000}"/>
    <cellStyle name="Comma 2 2 2 4 7 3" xfId="2245" xr:uid="{00000000-0005-0000-0000-00000B090000}"/>
    <cellStyle name="Comma 2 2 2 4 7 4" xfId="2246" xr:uid="{00000000-0005-0000-0000-00000C090000}"/>
    <cellStyle name="Comma 2 2 2 4 8" xfId="2247" xr:uid="{00000000-0005-0000-0000-00000D090000}"/>
    <cellStyle name="Comma 2 2 2 4 9" xfId="2248" xr:uid="{00000000-0005-0000-0000-00000E090000}"/>
    <cellStyle name="Comma 2 2 2 5" xfId="2249" xr:uid="{00000000-0005-0000-0000-00000F090000}"/>
    <cellStyle name="Comma 2 2 2 5 2" xfId="2250" xr:uid="{00000000-0005-0000-0000-000010090000}"/>
    <cellStyle name="Comma 2 2 2 6" xfId="2251" xr:uid="{00000000-0005-0000-0000-000011090000}"/>
    <cellStyle name="Comma 2 2 2 6 10" xfId="2252" xr:uid="{00000000-0005-0000-0000-000012090000}"/>
    <cellStyle name="Comma 2 2 2 6 2" xfId="2253" xr:uid="{00000000-0005-0000-0000-000013090000}"/>
    <cellStyle name="Comma 2 2 2 6 2 2" xfId="2254" xr:uid="{00000000-0005-0000-0000-000014090000}"/>
    <cellStyle name="Comma 2 2 2 6 2 2 2" xfId="2255" xr:uid="{00000000-0005-0000-0000-000015090000}"/>
    <cellStyle name="Comma 2 2 2 6 2 2 2 2" xfId="2256" xr:uid="{00000000-0005-0000-0000-000016090000}"/>
    <cellStyle name="Comma 2 2 2 6 2 2 2 2 2" xfId="2257" xr:uid="{00000000-0005-0000-0000-000017090000}"/>
    <cellStyle name="Comma 2 2 2 6 2 2 2 2 3" xfId="2258" xr:uid="{00000000-0005-0000-0000-000018090000}"/>
    <cellStyle name="Comma 2 2 2 6 2 2 2 2 4" xfId="2259" xr:uid="{00000000-0005-0000-0000-000019090000}"/>
    <cellStyle name="Comma 2 2 2 6 2 2 2 3" xfId="2260" xr:uid="{00000000-0005-0000-0000-00001A090000}"/>
    <cellStyle name="Comma 2 2 2 6 2 2 2 4" xfId="2261" xr:uid="{00000000-0005-0000-0000-00001B090000}"/>
    <cellStyle name="Comma 2 2 2 6 2 2 2 5" xfId="2262" xr:uid="{00000000-0005-0000-0000-00001C090000}"/>
    <cellStyle name="Comma 2 2 2 6 2 2 3" xfId="2263" xr:uid="{00000000-0005-0000-0000-00001D090000}"/>
    <cellStyle name="Comma 2 2 2 6 2 2 3 2" xfId="2264" xr:uid="{00000000-0005-0000-0000-00001E090000}"/>
    <cellStyle name="Comma 2 2 2 6 2 2 3 3" xfId="2265" xr:uid="{00000000-0005-0000-0000-00001F090000}"/>
    <cellStyle name="Comma 2 2 2 6 2 2 3 4" xfId="2266" xr:uid="{00000000-0005-0000-0000-000020090000}"/>
    <cellStyle name="Comma 2 2 2 6 2 2 4" xfId="2267" xr:uid="{00000000-0005-0000-0000-000021090000}"/>
    <cellStyle name="Comma 2 2 2 6 2 2 5" xfId="2268" xr:uid="{00000000-0005-0000-0000-000022090000}"/>
    <cellStyle name="Comma 2 2 2 6 2 2 6" xfId="2269" xr:uid="{00000000-0005-0000-0000-000023090000}"/>
    <cellStyle name="Comma 2 2 2 6 2 3" xfId="2270" xr:uid="{00000000-0005-0000-0000-000024090000}"/>
    <cellStyle name="Comma 2 2 2 6 2 3 2" xfId="2271" xr:uid="{00000000-0005-0000-0000-000025090000}"/>
    <cellStyle name="Comma 2 2 2 6 2 3 2 2" xfId="2272" xr:uid="{00000000-0005-0000-0000-000026090000}"/>
    <cellStyle name="Comma 2 2 2 6 2 3 2 2 2" xfId="2273" xr:uid="{00000000-0005-0000-0000-000027090000}"/>
    <cellStyle name="Comma 2 2 2 6 2 3 2 2 3" xfId="2274" xr:uid="{00000000-0005-0000-0000-000028090000}"/>
    <cellStyle name="Comma 2 2 2 6 2 3 2 2 4" xfId="2275" xr:uid="{00000000-0005-0000-0000-000029090000}"/>
    <cellStyle name="Comma 2 2 2 6 2 3 2 3" xfId="2276" xr:uid="{00000000-0005-0000-0000-00002A090000}"/>
    <cellStyle name="Comma 2 2 2 6 2 3 2 4" xfId="2277" xr:uid="{00000000-0005-0000-0000-00002B090000}"/>
    <cellStyle name="Comma 2 2 2 6 2 3 2 5" xfId="2278" xr:uid="{00000000-0005-0000-0000-00002C090000}"/>
    <cellStyle name="Comma 2 2 2 6 2 3 3" xfId="2279" xr:uid="{00000000-0005-0000-0000-00002D090000}"/>
    <cellStyle name="Comma 2 2 2 6 2 3 3 2" xfId="2280" xr:uid="{00000000-0005-0000-0000-00002E090000}"/>
    <cellStyle name="Comma 2 2 2 6 2 3 3 3" xfId="2281" xr:uid="{00000000-0005-0000-0000-00002F090000}"/>
    <cellStyle name="Comma 2 2 2 6 2 3 3 4" xfId="2282" xr:uid="{00000000-0005-0000-0000-000030090000}"/>
    <cellStyle name="Comma 2 2 2 6 2 3 4" xfId="2283" xr:uid="{00000000-0005-0000-0000-000031090000}"/>
    <cellStyle name="Comma 2 2 2 6 2 3 5" xfId="2284" xr:uid="{00000000-0005-0000-0000-000032090000}"/>
    <cellStyle name="Comma 2 2 2 6 2 3 6" xfId="2285" xr:uid="{00000000-0005-0000-0000-000033090000}"/>
    <cellStyle name="Comma 2 2 2 6 2 4" xfId="2286" xr:uid="{00000000-0005-0000-0000-000034090000}"/>
    <cellStyle name="Comma 2 2 2 6 2 4 2" xfId="2287" xr:uid="{00000000-0005-0000-0000-000035090000}"/>
    <cellStyle name="Comma 2 2 2 6 2 4 2 2" xfId="2288" xr:uid="{00000000-0005-0000-0000-000036090000}"/>
    <cellStyle name="Comma 2 2 2 6 2 4 2 3" xfId="2289" xr:uid="{00000000-0005-0000-0000-000037090000}"/>
    <cellStyle name="Comma 2 2 2 6 2 4 2 4" xfId="2290" xr:uid="{00000000-0005-0000-0000-000038090000}"/>
    <cellStyle name="Comma 2 2 2 6 2 4 3" xfId="2291" xr:uid="{00000000-0005-0000-0000-000039090000}"/>
    <cellStyle name="Comma 2 2 2 6 2 4 4" xfId="2292" xr:uid="{00000000-0005-0000-0000-00003A090000}"/>
    <cellStyle name="Comma 2 2 2 6 2 4 5" xfId="2293" xr:uid="{00000000-0005-0000-0000-00003B090000}"/>
    <cellStyle name="Comma 2 2 2 6 2 5" xfId="2294" xr:uid="{00000000-0005-0000-0000-00003C090000}"/>
    <cellStyle name="Comma 2 2 2 6 2 5 2" xfId="2295" xr:uid="{00000000-0005-0000-0000-00003D090000}"/>
    <cellStyle name="Comma 2 2 2 6 2 5 3" xfId="2296" xr:uid="{00000000-0005-0000-0000-00003E090000}"/>
    <cellStyle name="Comma 2 2 2 6 2 5 4" xfId="2297" xr:uid="{00000000-0005-0000-0000-00003F090000}"/>
    <cellStyle name="Comma 2 2 2 6 2 6" xfId="2298" xr:uid="{00000000-0005-0000-0000-000040090000}"/>
    <cellStyle name="Comma 2 2 2 6 2 7" xfId="2299" xr:uid="{00000000-0005-0000-0000-000041090000}"/>
    <cellStyle name="Comma 2 2 2 6 2 8" xfId="2300" xr:uid="{00000000-0005-0000-0000-000042090000}"/>
    <cellStyle name="Comma 2 2 2 6 3" xfId="2301" xr:uid="{00000000-0005-0000-0000-000043090000}"/>
    <cellStyle name="Comma 2 2 2 6 3 2" xfId="2302" xr:uid="{00000000-0005-0000-0000-000044090000}"/>
    <cellStyle name="Comma 2 2 2 6 3 2 2" xfId="2303" xr:uid="{00000000-0005-0000-0000-000045090000}"/>
    <cellStyle name="Comma 2 2 2 6 3 2 2 2" xfId="2304" xr:uid="{00000000-0005-0000-0000-000046090000}"/>
    <cellStyle name="Comma 2 2 2 6 3 2 2 3" xfId="2305" xr:uid="{00000000-0005-0000-0000-000047090000}"/>
    <cellStyle name="Comma 2 2 2 6 3 2 2 4" xfId="2306" xr:uid="{00000000-0005-0000-0000-000048090000}"/>
    <cellStyle name="Comma 2 2 2 6 3 2 3" xfId="2307" xr:uid="{00000000-0005-0000-0000-000049090000}"/>
    <cellStyle name="Comma 2 2 2 6 3 2 4" xfId="2308" xr:uid="{00000000-0005-0000-0000-00004A090000}"/>
    <cellStyle name="Comma 2 2 2 6 3 2 5" xfId="2309" xr:uid="{00000000-0005-0000-0000-00004B090000}"/>
    <cellStyle name="Comma 2 2 2 6 3 3" xfId="2310" xr:uid="{00000000-0005-0000-0000-00004C090000}"/>
    <cellStyle name="Comma 2 2 2 6 3 3 2" xfId="2311" xr:uid="{00000000-0005-0000-0000-00004D090000}"/>
    <cellStyle name="Comma 2 2 2 6 3 3 3" xfId="2312" xr:uid="{00000000-0005-0000-0000-00004E090000}"/>
    <cellStyle name="Comma 2 2 2 6 3 3 4" xfId="2313" xr:uid="{00000000-0005-0000-0000-00004F090000}"/>
    <cellStyle name="Comma 2 2 2 6 3 4" xfId="2314" xr:uid="{00000000-0005-0000-0000-000050090000}"/>
    <cellStyle name="Comma 2 2 2 6 3 5" xfId="2315" xr:uid="{00000000-0005-0000-0000-000051090000}"/>
    <cellStyle name="Comma 2 2 2 6 3 6" xfId="2316" xr:uid="{00000000-0005-0000-0000-000052090000}"/>
    <cellStyle name="Comma 2 2 2 6 4" xfId="2317" xr:uid="{00000000-0005-0000-0000-000053090000}"/>
    <cellStyle name="Comma 2 2 2 6 4 2" xfId="2318" xr:uid="{00000000-0005-0000-0000-000054090000}"/>
    <cellStyle name="Comma 2 2 2 6 4 2 2" xfId="2319" xr:uid="{00000000-0005-0000-0000-000055090000}"/>
    <cellStyle name="Comma 2 2 2 6 4 2 2 2" xfId="2320" xr:uid="{00000000-0005-0000-0000-000056090000}"/>
    <cellStyle name="Comma 2 2 2 6 4 2 2 3" xfId="2321" xr:uid="{00000000-0005-0000-0000-000057090000}"/>
    <cellStyle name="Comma 2 2 2 6 4 2 2 4" xfId="2322" xr:uid="{00000000-0005-0000-0000-000058090000}"/>
    <cellStyle name="Comma 2 2 2 6 4 2 3" xfId="2323" xr:uid="{00000000-0005-0000-0000-000059090000}"/>
    <cellStyle name="Comma 2 2 2 6 4 2 4" xfId="2324" xr:uid="{00000000-0005-0000-0000-00005A090000}"/>
    <cellStyle name="Comma 2 2 2 6 4 2 5" xfId="2325" xr:uid="{00000000-0005-0000-0000-00005B090000}"/>
    <cellStyle name="Comma 2 2 2 6 4 3" xfId="2326" xr:uid="{00000000-0005-0000-0000-00005C090000}"/>
    <cellStyle name="Comma 2 2 2 6 4 3 2" xfId="2327" xr:uid="{00000000-0005-0000-0000-00005D090000}"/>
    <cellStyle name="Comma 2 2 2 6 4 3 3" xfId="2328" xr:uid="{00000000-0005-0000-0000-00005E090000}"/>
    <cellStyle name="Comma 2 2 2 6 4 3 4" xfId="2329" xr:uid="{00000000-0005-0000-0000-00005F090000}"/>
    <cellStyle name="Comma 2 2 2 6 4 4" xfId="2330" xr:uid="{00000000-0005-0000-0000-000060090000}"/>
    <cellStyle name="Comma 2 2 2 6 4 5" xfId="2331" xr:uid="{00000000-0005-0000-0000-000061090000}"/>
    <cellStyle name="Comma 2 2 2 6 4 6" xfId="2332" xr:uid="{00000000-0005-0000-0000-000062090000}"/>
    <cellStyle name="Comma 2 2 2 6 5" xfId="2333" xr:uid="{00000000-0005-0000-0000-000063090000}"/>
    <cellStyle name="Comma 2 2 2 6 6" xfId="2334" xr:uid="{00000000-0005-0000-0000-000064090000}"/>
    <cellStyle name="Comma 2 2 2 6 6 2" xfId="2335" xr:uid="{00000000-0005-0000-0000-000065090000}"/>
    <cellStyle name="Comma 2 2 2 6 6 2 2" xfId="2336" xr:uid="{00000000-0005-0000-0000-000066090000}"/>
    <cellStyle name="Comma 2 2 2 6 6 2 3" xfId="2337" xr:uid="{00000000-0005-0000-0000-000067090000}"/>
    <cellStyle name="Comma 2 2 2 6 6 2 4" xfId="2338" xr:uid="{00000000-0005-0000-0000-000068090000}"/>
    <cellStyle name="Comma 2 2 2 6 6 3" xfId="2339" xr:uid="{00000000-0005-0000-0000-000069090000}"/>
    <cellStyle name="Comma 2 2 2 6 6 4" xfId="2340" xr:uid="{00000000-0005-0000-0000-00006A090000}"/>
    <cellStyle name="Comma 2 2 2 6 6 5" xfId="2341" xr:uid="{00000000-0005-0000-0000-00006B090000}"/>
    <cellStyle name="Comma 2 2 2 6 7" xfId="2342" xr:uid="{00000000-0005-0000-0000-00006C090000}"/>
    <cellStyle name="Comma 2 2 2 6 7 2" xfId="2343" xr:uid="{00000000-0005-0000-0000-00006D090000}"/>
    <cellStyle name="Comma 2 2 2 6 7 3" xfId="2344" xr:uid="{00000000-0005-0000-0000-00006E090000}"/>
    <cellStyle name="Comma 2 2 2 6 7 4" xfId="2345" xr:uid="{00000000-0005-0000-0000-00006F090000}"/>
    <cellStyle name="Comma 2 2 2 6 8" xfId="2346" xr:uid="{00000000-0005-0000-0000-000070090000}"/>
    <cellStyle name="Comma 2 2 2 6 9" xfId="2347" xr:uid="{00000000-0005-0000-0000-000071090000}"/>
    <cellStyle name="Comma 2 2 2 7" xfId="2348" xr:uid="{00000000-0005-0000-0000-000072090000}"/>
    <cellStyle name="Comma 2 2 2 7 2" xfId="2349" xr:uid="{00000000-0005-0000-0000-000073090000}"/>
    <cellStyle name="Comma 2 2 2 7 2 2" xfId="2350" xr:uid="{00000000-0005-0000-0000-000074090000}"/>
    <cellStyle name="Comma 2 2 2 7 2 2 2" xfId="2351" xr:uid="{00000000-0005-0000-0000-000075090000}"/>
    <cellStyle name="Comma 2 2 2 7 2 2 2 2" xfId="2352" xr:uid="{00000000-0005-0000-0000-000076090000}"/>
    <cellStyle name="Comma 2 2 2 7 2 2 2 3" xfId="2353" xr:uid="{00000000-0005-0000-0000-000077090000}"/>
    <cellStyle name="Comma 2 2 2 7 2 2 2 4" xfId="2354" xr:uid="{00000000-0005-0000-0000-000078090000}"/>
    <cellStyle name="Comma 2 2 2 7 2 2 3" xfId="2355" xr:uid="{00000000-0005-0000-0000-000079090000}"/>
    <cellStyle name="Comma 2 2 2 7 2 2 4" xfId="2356" xr:uid="{00000000-0005-0000-0000-00007A090000}"/>
    <cellStyle name="Comma 2 2 2 7 2 2 5" xfId="2357" xr:uid="{00000000-0005-0000-0000-00007B090000}"/>
    <cellStyle name="Comma 2 2 2 7 2 3" xfId="2358" xr:uid="{00000000-0005-0000-0000-00007C090000}"/>
    <cellStyle name="Comma 2 2 2 7 2 3 2" xfId="2359" xr:uid="{00000000-0005-0000-0000-00007D090000}"/>
    <cellStyle name="Comma 2 2 2 7 2 3 3" xfId="2360" xr:uid="{00000000-0005-0000-0000-00007E090000}"/>
    <cellStyle name="Comma 2 2 2 7 2 3 4" xfId="2361" xr:uid="{00000000-0005-0000-0000-00007F090000}"/>
    <cellStyle name="Comma 2 2 2 7 2 4" xfId="2362" xr:uid="{00000000-0005-0000-0000-000080090000}"/>
    <cellStyle name="Comma 2 2 2 7 2 5" xfId="2363" xr:uid="{00000000-0005-0000-0000-000081090000}"/>
    <cellStyle name="Comma 2 2 2 7 2 6" xfId="2364" xr:uid="{00000000-0005-0000-0000-000082090000}"/>
    <cellStyle name="Comma 2 2 2 7 3" xfId="2365" xr:uid="{00000000-0005-0000-0000-000083090000}"/>
    <cellStyle name="Comma 2 2 2 7 3 2" xfId="2366" xr:uid="{00000000-0005-0000-0000-000084090000}"/>
    <cellStyle name="Comma 2 2 2 7 3 2 2" xfId="2367" xr:uid="{00000000-0005-0000-0000-000085090000}"/>
    <cellStyle name="Comma 2 2 2 7 3 2 2 2" xfId="2368" xr:uid="{00000000-0005-0000-0000-000086090000}"/>
    <cellStyle name="Comma 2 2 2 7 3 2 2 3" xfId="2369" xr:uid="{00000000-0005-0000-0000-000087090000}"/>
    <cellStyle name="Comma 2 2 2 7 3 2 2 4" xfId="2370" xr:uid="{00000000-0005-0000-0000-000088090000}"/>
    <cellStyle name="Comma 2 2 2 7 3 2 3" xfId="2371" xr:uid="{00000000-0005-0000-0000-000089090000}"/>
    <cellStyle name="Comma 2 2 2 7 3 2 4" xfId="2372" xr:uid="{00000000-0005-0000-0000-00008A090000}"/>
    <cellStyle name="Comma 2 2 2 7 3 2 5" xfId="2373" xr:uid="{00000000-0005-0000-0000-00008B090000}"/>
    <cellStyle name="Comma 2 2 2 7 3 3" xfId="2374" xr:uid="{00000000-0005-0000-0000-00008C090000}"/>
    <cellStyle name="Comma 2 2 2 7 3 3 2" xfId="2375" xr:uid="{00000000-0005-0000-0000-00008D090000}"/>
    <cellStyle name="Comma 2 2 2 7 3 3 3" xfId="2376" xr:uid="{00000000-0005-0000-0000-00008E090000}"/>
    <cellStyle name="Comma 2 2 2 7 3 3 4" xfId="2377" xr:uid="{00000000-0005-0000-0000-00008F090000}"/>
    <cellStyle name="Comma 2 2 2 7 3 4" xfId="2378" xr:uid="{00000000-0005-0000-0000-000090090000}"/>
    <cellStyle name="Comma 2 2 2 7 3 5" xfId="2379" xr:uid="{00000000-0005-0000-0000-000091090000}"/>
    <cellStyle name="Comma 2 2 2 7 3 6" xfId="2380" xr:uid="{00000000-0005-0000-0000-000092090000}"/>
    <cellStyle name="Comma 2 2 2 7 4" xfId="2381" xr:uid="{00000000-0005-0000-0000-000093090000}"/>
    <cellStyle name="Comma 2 2 2 7 5" xfId="2382" xr:uid="{00000000-0005-0000-0000-000094090000}"/>
    <cellStyle name="Comma 2 2 2 7 5 2" xfId="2383" xr:uid="{00000000-0005-0000-0000-000095090000}"/>
    <cellStyle name="Comma 2 2 2 7 5 2 2" xfId="2384" xr:uid="{00000000-0005-0000-0000-000096090000}"/>
    <cellStyle name="Comma 2 2 2 7 5 2 3" xfId="2385" xr:uid="{00000000-0005-0000-0000-000097090000}"/>
    <cellStyle name="Comma 2 2 2 7 5 2 4" xfId="2386" xr:uid="{00000000-0005-0000-0000-000098090000}"/>
    <cellStyle name="Comma 2 2 2 7 5 3" xfId="2387" xr:uid="{00000000-0005-0000-0000-000099090000}"/>
    <cellStyle name="Comma 2 2 2 7 5 4" xfId="2388" xr:uid="{00000000-0005-0000-0000-00009A090000}"/>
    <cellStyle name="Comma 2 2 2 7 5 5" xfId="2389" xr:uid="{00000000-0005-0000-0000-00009B090000}"/>
    <cellStyle name="Comma 2 2 2 7 6" xfId="2390" xr:uid="{00000000-0005-0000-0000-00009C090000}"/>
    <cellStyle name="Comma 2 2 2 7 6 2" xfId="2391" xr:uid="{00000000-0005-0000-0000-00009D090000}"/>
    <cellStyle name="Comma 2 2 2 7 6 3" xfId="2392" xr:uid="{00000000-0005-0000-0000-00009E090000}"/>
    <cellStyle name="Comma 2 2 2 7 6 4" xfId="2393" xr:uid="{00000000-0005-0000-0000-00009F090000}"/>
    <cellStyle name="Comma 2 2 2 7 7" xfId="2394" xr:uid="{00000000-0005-0000-0000-0000A0090000}"/>
    <cellStyle name="Comma 2 2 2 7 8" xfId="2395" xr:uid="{00000000-0005-0000-0000-0000A1090000}"/>
    <cellStyle name="Comma 2 2 2 7 9" xfId="2396" xr:uid="{00000000-0005-0000-0000-0000A2090000}"/>
    <cellStyle name="Comma 2 2 2 8" xfId="2397" xr:uid="{00000000-0005-0000-0000-0000A3090000}"/>
    <cellStyle name="Comma 2 2 2 8 2" xfId="2398" xr:uid="{00000000-0005-0000-0000-0000A4090000}"/>
    <cellStyle name="Comma 2 2 2 8 2 2" xfId="2399" xr:uid="{00000000-0005-0000-0000-0000A5090000}"/>
    <cellStyle name="Comma 2 2 2 8 2 2 2" xfId="2400" xr:uid="{00000000-0005-0000-0000-0000A6090000}"/>
    <cellStyle name="Comma 2 2 2 8 2 2 2 2" xfId="2401" xr:uid="{00000000-0005-0000-0000-0000A7090000}"/>
    <cellStyle name="Comma 2 2 2 8 2 2 2 3" xfId="2402" xr:uid="{00000000-0005-0000-0000-0000A8090000}"/>
    <cellStyle name="Comma 2 2 2 8 2 2 2 4" xfId="2403" xr:uid="{00000000-0005-0000-0000-0000A9090000}"/>
    <cellStyle name="Comma 2 2 2 8 2 2 3" xfId="2404" xr:uid="{00000000-0005-0000-0000-0000AA090000}"/>
    <cellStyle name="Comma 2 2 2 8 2 2 4" xfId="2405" xr:uid="{00000000-0005-0000-0000-0000AB090000}"/>
    <cellStyle name="Comma 2 2 2 8 2 2 5" xfId="2406" xr:uid="{00000000-0005-0000-0000-0000AC090000}"/>
    <cellStyle name="Comma 2 2 2 8 2 3" xfId="2407" xr:uid="{00000000-0005-0000-0000-0000AD090000}"/>
    <cellStyle name="Comma 2 2 2 8 2 3 2" xfId="2408" xr:uid="{00000000-0005-0000-0000-0000AE090000}"/>
    <cellStyle name="Comma 2 2 2 8 2 3 3" xfId="2409" xr:uid="{00000000-0005-0000-0000-0000AF090000}"/>
    <cellStyle name="Comma 2 2 2 8 2 3 4" xfId="2410" xr:uid="{00000000-0005-0000-0000-0000B0090000}"/>
    <cellStyle name="Comma 2 2 2 8 2 4" xfId="2411" xr:uid="{00000000-0005-0000-0000-0000B1090000}"/>
    <cellStyle name="Comma 2 2 2 8 2 5" xfId="2412" xr:uid="{00000000-0005-0000-0000-0000B2090000}"/>
    <cellStyle name="Comma 2 2 2 8 2 6" xfId="2413" xr:uid="{00000000-0005-0000-0000-0000B3090000}"/>
    <cellStyle name="Comma 2 2 2 8 3" xfId="2414" xr:uid="{00000000-0005-0000-0000-0000B4090000}"/>
    <cellStyle name="Comma 2 2 2 8 3 2" xfId="2415" xr:uid="{00000000-0005-0000-0000-0000B5090000}"/>
    <cellStyle name="Comma 2 2 2 8 3 2 2" xfId="2416" xr:uid="{00000000-0005-0000-0000-0000B6090000}"/>
    <cellStyle name="Comma 2 2 2 8 3 2 2 2" xfId="2417" xr:uid="{00000000-0005-0000-0000-0000B7090000}"/>
    <cellStyle name="Comma 2 2 2 8 3 2 2 3" xfId="2418" xr:uid="{00000000-0005-0000-0000-0000B8090000}"/>
    <cellStyle name="Comma 2 2 2 8 3 2 2 4" xfId="2419" xr:uid="{00000000-0005-0000-0000-0000B9090000}"/>
    <cellStyle name="Comma 2 2 2 8 3 2 3" xfId="2420" xr:uid="{00000000-0005-0000-0000-0000BA090000}"/>
    <cellStyle name="Comma 2 2 2 8 3 2 4" xfId="2421" xr:uid="{00000000-0005-0000-0000-0000BB090000}"/>
    <cellStyle name="Comma 2 2 2 8 3 2 5" xfId="2422" xr:uid="{00000000-0005-0000-0000-0000BC090000}"/>
    <cellStyle name="Comma 2 2 2 8 3 3" xfId="2423" xr:uid="{00000000-0005-0000-0000-0000BD090000}"/>
    <cellStyle name="Comma 2 2 2 8 3 3 2" xfId="2424" xr:uid="{00000000-0005-0000-0000-0000BE090000}"/>
    <cellStyle name="Comma 2 2 2 8 3 3 3" xfId="2425" xr:uid="{00000000-0005-0000-0000-0000BF090000}"/>
    <cellStyle name="Comma 2 2 2 8 3 3 4" xfId="2426" xr:uid="{00000000-0005-0000-0000-0000C0090000}"/>
    <cellStyle name="Comma 2 2 2 8 3 4" xfId="2427" xr:uid="{00000000-0005-0000-0000-0000C1090000}"/>
    <cellStyle name="Comma 2 2 2 8 3 5" xfId="2428" xr:uid="{00000000-0005-0000-0000-0000C2090000}"/>
    <cellStyle name="Comma 2 2 2 8 3 6" xfId="2429" xr:uid="{00000000-0005-0000-0000-0000C3090000}"/>
    <cellStyle name="Comma 2 2 2 8 4" xfId="2430" xr:uid="{00000000-0005-0000-0000-0000C4090000}"/>
    <cellStyle name="Comma 2 2 2 8 5" xfId="2431" xr:uid="{00000000-0005-0000-0000-0000C5090000}"/>
    <cellStyle name="Comma 2 2 2 8 5 2" xfId="2432" xr:uid="{00000000-0005-0000-0000-0000C6090000}"/>
    <cellStyle name="Comma 2 2 2 8 5 2 2" xfId="2433" xr:uid="{00000000-0005-0000-0000-0000C7090000}"/>
    <cellStyle name="Comma 2 2 2 8 5 2 3" xfId="2434" xr:uid="{00000000-0005-0000-0000-0000C8090000}"/>
    <cellStyle name="Comma 2 2 2 8 5 2 4" xfId="2435" xr:uid="{00000000-0005-0000-0000-0000C9090000}"/>
    <cellStyle name="Comma 2 2 2 8 5 3" xfId="2436" xr:uid="{00000000-0005-0000-0000-0000CA090000}"/>
    <cellStyle name="Comma 2 2 2 8 5 4" xfId="2437" xr:uid="{00000000-0005-0000-0000-0000CB090000}"/>
    <cellStyle name="Comma 2 2 2 8 5 5" xfId="2438" xr:uid="{00000000-0005-0000-0000-0000CC090000}"/>
    <cellStyle name="Comma 2 2 2 8 6" xfId="2439" xr:uid="{00000000-0005-0000-0000-0000CD090000}"/>
    <cellStyle name="Comma 2 2 2 8 6 2" xfId="2440" xr:uid="{00000000-0005-0000-0000-0000CE090000}"/>
    <cellStyle name="Comma 2 2 2 8 6 3" xfId="2441" xr:uid="{00000000-0005-0000-0000-0000CF090000}"/>
    <cellStyle name="Comma 2 2 2 8 6 4" xfId="2442" xr:uid="{00000000-0005-0000-0000-0000D0090000}"/>
    <cellStyle name="Comma 2 2 2 8 7" xfId="2443" xr:uid="{00000000-0005-0000-0000-0000D1090000}"/>
    <cellStyle name="Comma 2 2 2 8 8" xfId="2444" xr:uid="{00000000-0005-0000-0000-0000D2090000}"/>
    <cellStyle name="Comma 2 2 2 8 9" xfId="2445" xr:uid="{00000000-0005-0000-0000-0000D3090000}"/>
    <cellStyle name="Comma 2 2 2 9" xfId="2446" xr:uid="{00000000-0005-0000-0000-0000D4090000}"/>
    <cellStyle name="Comma 2 2 2 9 2" xfId="2447" xr:uid="{00000000-0005-0000-0000-0000D5090000}"/>
    <cellStyle name="Comma 2 2 2 9 3" xfId="2448" xr:uid="{00000000-0005-0000-0000-0000D6090000}"/>
    <cellStyle name="Comma 2 2 2 9 3 2" xfId="2449" xr:uid="{00000000-0005-0000-0000-0000D7090000}"/>
    <cellStyle name="Comma 2 2 2 9 3 2 2" xfId="2450" xr:uid="{00000000-0005-0000-0000-0000D8090000}"/>
    <cellStyle name="Comma 2 2 2 9 3 2 3" xfId="2451" xr:uid="{00000000-0005-0000-0000-0000D9090000}"/>
    <cellStyle name="Comma 2 2 2 9 3 2 4" xfId="2452" xr:uid="{00000000-0005-0000-0000-0000DA090000}"/>
    <cellStyle name="Comma 2 2 2 9 3 3" xfId="2453" xr:uid="{00000000-0005-0000-0000-0000DB090000}"/>
    <cellStyle name="Comma 2 2 2 9 3 4" xfId="2454" xr:uid="{00000000-0005-0000-0000-0000DC090000}"/>
    <cellStyle name="Comma 2 2 2 9 3 5" xfId="2455" xr:uid="{00000000-0005-0000-0000-0000DD090000}"/>
    <cellStyle name="Comma 2 2 2 9 4" xfId="2456" xr:uid="{00000000-0005-0000-0000-0000DE090000}"/>
    <cellStyle name="Comma 2 2 2 9 4 2" xfId="2457" xr:uid="{00000000-0005-0000-0000-0000DF090000}"/>
    <cellStyle name="Comma 2 2 2 9 4 3" xfId="2458" xr:uid="{00000000-0005-0000-0000-0000E0090000}"/>
    <cellStyle name="Comma 2 2 2 9 4 4" xfId="2459" xr:uid="{00000000-0005-0000-0000-0000E1090000}"/>
    <cellStyle name="Comma 2 2 2 9 5" xfId="2460" xr:uid="{00000000-0005-0000-0000-0000E2090000}"/>
    <cellStyle name="Comma 2 2 2 9 6" xfId="2461" xr:uid="{00000000-0005-0000-0000-0000E3090000}"/>
    <cellStyle name="Comma 2 2 2 9 7" xfId="2462" xr:uid="{00000000-0005-0000-0000-0000E4090000}"/>
    <cellStyle name="Comma 2 2 20" xfId="2463" xr:uid="{00000000-0005-0000-0000-0000E5090000}"/>
    <cellStyle name="Comma 2 2 20 2" xfId="2464" xr:uid="{00000000-0005-0000-0000-0000E6090000}"/>
    <cellStyle name="Comma 2 2 20 3" xfId="2465" xr:uid="{00000000-0005-0000-0000-0000E7090000}"/>
    <cellStyle name="Comma 2 2 20 4" xfId="2466" xr:uid="{00000000-0005-0000-0000-0000E8090000}"/>
    <cellStyle name="Comma 2 2 21" xfId="2467" xr:uid="{00000000-0005-0000-0000-0000E9090000}"/>
    <cellStyle name="Comma 2 2 22" xfId="2468" xr:uid="{00000000-0005-0000-0000-0000EA090000}"/>
    <cellStyle name="Comma 2 2 23" xfId="2469" xr:uid="{00000000-0005-0000-0000-0000EB090000}"/>
    <cellStyle name="Comma 2 2 3" xfId="2470" xr:uid="{00000000-0005-0000-0000-0000EC090000}"/>
    <cellStyle name="Comma 2 2 3 10" xfId="2471" xr:uid="{00000000-0005-0000-0000-0000ED090000}"/>
    <cellStyle name="Comma 2 2 3 10 2" xfId="2472" xr:uid="{00000000-0005-0000-0000-0000EE090000}"/>
    <cellStyle name="Comma 2 2 3 10 2 2" xfId="2473" xr:uid="{00000000-0005-0000-0000-0000EF090000}"/>
    <cellStyle name="Comma 2 2 3 10 2 3" xfId="2474" xr:uid="{00000000-0005-0000-0000-0000F0090000}"/>
    <cellStyle name="Comma 2 2 3 10 2 4" xfId="2475" xr:uid="{00000000-0005-0000-0000-0000F1090000}"/>
    <cellStyle name="Comma 2 2 3 11" xfId="2476" xr:uid="{00000000-0005-0000-0000-0000F2090000}"/>
    <cellStyle name="Comma 2 2 3 11 2" xfId="2477" xr:uid="{00000000-0005-0000-0000-0000F3090000}"/>
    <cellStyle name="Comma 2 2 3 11 2 2" xfId="2478" xr:uid="{00000000-0005-0000-0000-0000F4090000}"/>
    <cellStyle name="Comma 2 2 3 11 2 3" xfId="2479" xr:uid="{00000000-0005-0000-0000-0000F5090000}"/>
    <cellStyle name="Comma 2 2 3 11 2 4" xfId="2480" xr:uid="{00000000-0005-0000-0000-0000F6090000}"/>
    <cellStyle name="Comma 2 2 3 12" xfId="2481" xr:uid="{00000000-0005-0000-0000-0000F7090000}"/>
    <cellStyle name="Comma 2 2 3 12 2" xfId="2482" xr:uid="{00000000-0005-0000-0000-0000F8090000}"/>
    <cellStyle name="Comma 2 2 3 12 2 2" xfId="2483" xr:uid="{00000000-0005-0000-0000-0000F9090000}"/>
    <cellStyle name="Comma 2 2 3 12 2 3" xfId="2484" xr:uid="{00000000-0005-0000-0000-0000FA090000}"/>
    <cellStyle name="Comma 2 2 3 12 2 4" xfId="2485" xr:uid="{00000000-0005-0000-0000-0000FB090000}"/>
    <cellStyle name="Comma 2 2 3 13" xfId="2486" xr:uid="{00000000-0005-0000-0000-0000FC090000}"/>
    <cellStyle name="Comma 2 2 3 13 2" xfId="2487" xr:uid="{00000000-0005-0000-0000-0000FD090000}"/>
    <cellStyle name="Comma 2 2 3 13 2 2" xfId="2488" xr:uid="{00000000-0005-0000-0000-0000FE090000}"/>
    <cellStyle name="Comma 2 2 3 13 2 3" xfId="2489" xr:uid="{00000000-0005-0000-0000-0000FF090000}"/>
    <cellStyle name="Comma 2 2 3 13 2 4" xfId="2490" xr:uid="{00000000-0005-0000-0000-0000000A0000}"/>
    <cellStyle name="Comma 2 2 3 14" xfId="2491" xr:uid="{00000000-0005-0000-0000-0000010A0000}"/>
    <cellStyle name="Comma 2 2 3 14 2" xfId="2492" xr:uid="{00000000-0005-0000-0000-0000020A0000}"/>
    <cellStyle name="Comma 2 2 3 14 2 2" xfId="2493" xr:uid="{00000000-0005-0000-0000-0000030A0000}"/>
    <cellStyle name="Comma 2 2 3 14 2 3" xfId="2494" xr:uid="{00000000-0005-0000-0000-0000040A0000}"/>
    <cellStyle name="Comma 2 2 3 14 2 4" xfId="2495" xr:uid="{00000000-0005-0000-0000-0000050A0000}"/>
    <cellStyle name="Comma 2 2 3 15" xfId="2496" xr:uid="{00000000-0005-0000-0000-0000060A0000}"/>
    <cellStyle name="Comma 2 2 3 15 2" xfId="2497" xr:uid="{00000000-0005-0000-0000-0000070A0000}"/>
    <cellStyle name="Comma 2 2 3 15 2 2" xfId="2498" xr:uid="{00000000-0005-0000-0000-0000080A0000}"/>
    <cellStyle name="Comma 2 2 3 15 2 3" xfId="2499" xr:uid="{00000000-0005-0000-0000-0000090A0000}"/>
    <cellStyle name="Comma 2 2 3 15 2 4" xfId="2500" xr:uid="{00000000-0005-0000-0000-00000A0A0000}"/>
    <cellStyle name="Comma 2 2 3 15 3" xfId="2501" xr:uid="{00000000-0005-0000-0000-00000B0A0000}"/>
    <cellStyle name="Comma 2 2 3 15 4" xfId="2502" xr:uid="{00000000-0005-0000-0000-00000C0A0000}"/>
    <cellStyle name="Comma 2 2 3 15 5" xfId="2503" xr:uid="{00000000-0005-0000-0000-00000D0A0000}"/>
    <cellStyle name="Comma 2 2 3 16" xfId="2504" xr:uid="{00000000-0005-0000-0000-00000E0A0000}"/>
    <cellStyle name="Comma 2 2 3 16 2" xfId="2505" xr:uid="{00000000-0005-0000-0000-00000F0A0000}"/>
    <cellStyle name="Comma 2 2 3 16 3" xfId="2506" xr:uid="{00000000-0005-0000-0000-0000100A0000}"/>
    <cellStyle name="Comma 2 2 3 16 4" xfId="2507" xr:uid="{00000000-0005-0000-0000-0000110A0000}"/>
    <cellStyle name="Comma 2 2 3 17" xfId="2508" xr:uid="{00000000-0005-0000-0000-0000120A0000}"/>
    <cellStyle name="Comma 2 2 3 17 2" xfId="2509" xr:uid="{00000000-0005-0000-0000-0000130A0000}"/>
    <cellStyle name="Comma 2 2 3 17 3" xfId="2510" xr:uid="{00000000-0005-0000-0000-0000140A0000}"/>
    <cellStyle name="Comma 2 2 3 17 4" xfId="2511" xr:uid="{00000000-0005-0000-0000-0000150A0000}"/>
    <cellStyle name="Comma 2 2 3 18" xfId="2512" xr:uid="{00000000-0005-0000-0000-0000160A0000}"/>
    <cellStyle name="Comma 2 2 3 19" xfId="2513" xr:uid="{00000000-0005-0000-0000-0000170A0000}"/>
    <cellStyle name="Comma 2 2 3 2" xfId="2514" xr:uid="{00000000-0005-0000-0000-0000180A0000}"/>
    <cellStyle name="Comma 2 2 3 2 10" xfId="2515" xr:uid="{00000000-0005-0000-0000-0000190A0000}"/>
    <cellStyle name="Comma 2 2 3 2 2" xfId="2516" xr:uid="{00000000-0005-0000-0000-00001A0A0000}"/>
    <cellStyle name="Comma 2 2 3 2 2 2" xfId="2517" xr:uid="{00000000-0005-0000-0000-00001B0A0000}"/>
    <cellStyle name="Comma 2 2 3 2 2 2 2" xfId="2518" xr:uid="{00000000-0005-0000-0000-00001C0A0000}"/>
    <cellStyle name="Comma 2 2 3 2 2 2 2 2" xfId="2519" xr:uid="{00000000-0005-0000-0000-00001D0A0000}"/>
    <cellStyle name="Comma 2 2 3 2 2 2 2 2 2" xfId="2520" xr:uid="{00000000-0005-0000-0000-00001E0A0000}"/>
    <cellStyle name="Comma 2 2 3 2 2 2 2 2 3" xfId="2521" xr:uid="{00000000-0005-0000-0000-00001F0A0000}"/>
    <cellStyle name="Comma 2 2 3 2 2 2 2 2 4" xfId="2522" xr:uid="{00000000-0005-0000-0000-0000200A0000}"/>
    <cellStyle name="Comma 2 2 3 2 2 2 2 3" xfId="2523" xr:uid="{00000000-0005-0000-0000-0000210A0000}"/>
    <cellStyle name="Comma 2 2 3 2 2 2 2 4" xfId="2524" xr:uid="{00000000-0005-0000-0000-0000220A0000}"/>
    <cellStyle name="Comma 2 2 3 2 2 2 2 5" xfId="2525" xr:uid="{00000000-0005-0000-0000-0000230A0000}"/>
    <cellStyle name="Comma 2 2 3 2 2 2 3" xfId="2526" xr:uid="{00000000-0005-0000-0000-0000240A0000}"/>
    <cellStyle name="Comma 2 2 3 2 2 2 3 2" xfId="2527" xr:uid="{00000000-0005-0000-0000-0000250A0000}"/>
    <cellStyle name="Comma 2 2 3 2 2 2 3 3" xfId="2528" xr:uid="{00000000-0005-0000-0000-0000260A0000}"/>
    <cellStyle name="Comma 2 2 3 2 2 2 3 4" xfId="2529" xr:uid="{00000000-0005-0000-0000-0000270A0000}"/>
    <cellStyle name="Comma 2 2 3 2 2 2 4" xfId="2530" xr:uid="{00000000-0005-0000-0000-0000280A0000}"/>
    <cellStyle name="Comma 2 2 3 2 2 2 5" xfId="2531" xr:uid="{00000000-0005-0000-0000-0000290A0000}"/>
    <cellStyle name="Comma 2 2 3 2 2 2 6" xfId="2532" xr:uid="{00000000-0005-0000-0000-00002A0A0000}"/>
    <cellStyle name="Comma 2 2 3 2 2 3" xfId="2533" xr:uid="{00000000-0005-0000-0000-00002B0A0000}"/>
    <cellStyle name="Comma 2 2 3 2 2 3 2" xfId="2534" xr:uid="{00000000-0005-0000-0000-00002C0A0000}"/>
    <cellStyle name="Comma 2 2 3 2 2 3 2 2" xfId="2535" xr:uid="{00000000-0005-0000-0000-00002D0A0000}"/>
    <cellStyle name="Comma 2 2 3 2 2 3 2 2 2" xfId="2536" xr:uid="{00000000-0005-0000-0000-00002E0A0000}"/>
    <cellStyle name="Comma 2 2 3 2 2 3 2 2 3" xfId="2537" xr:uid="{00000000-0005-0000-0000-00002F0A0000}"/>
    <cellStyle name="Comma 2 2 3 2 2 3 2 2 4" xfId="2538" xr:uid="{00000000-0005-0000-0000-0000300A0000}"/>
    <cellStyle name="Comma 2 2 3 2 2 3 2 3" xfId="2539" xr:uid="{00000000-0005-0000-0000-0000310A0000}"/>
    <cellStyle name="Comma 2 2 3 2 2 3 2 4" xfId="2540" xr:uid="{00000000-0005-0000-0000-0000320A0000}"/>
    <cellStyle name="Comma 2 2 3 2 2 3 2 5" xfId="2541" xr:uid="{00000000-0005-0000-0000-0000330A0000}"/>
    <cellStyle name="Comma 2 2 3 2 2 3 3" xfId="2542" xr:uid="{00000000-0005-0000-0000-0000340A0000}"/>
    <cellStyle name="Comma 2 2 3 2 2 3 3 2" xfId="2543" xr:uid="{00000000-0005-0000-0000-0000350A0000}"/>
    <cellStyle name="Comma 2 2 3 2 2 3 3 3" xfId="2544" xr:uid="{00000000-0005-0000-0000-0000360A0000}"/>
    <cellStyle name="Comma 2 2 3 2 2 3 3 4" xfId="2545" xr:uid="{00000000-0005-0000-0000-0000370A0000}"/>
    <cellStyle name="Comma 2 2 3 2 2 3 4" xfId="2546" xr:uid="{00000000-0005-0000-0000-0000380A0000}"/>
    <cellStyle name="Comma 2 2 3 2 2 3 5" xfId="2547" xr:uid="{00000000-0005-0000-0000-0000390A0000}"/>
    <cellStyle name="Comma 2 2 3 2 2 3 6" xfId="2548" xr:uid="{00000000-0005-0000-0000-00003A0A0000}"/>
    <cellStyle name="Comma 2 2 3 2 2 4" xfId="2549" xr:uid="{00000000-0005-0000-0000-00003B0A0000}"/>
    <cellStyle name="Comma 2 2 3 2 2 4 2" xfId="2550" xr:uid="{00000000-0005-0000-0000-00003C0A0000}"/>
    <cellStyle name="Comma 2 2 3 2 2 4 2 2" xfId="2551" xr:uid="{00000000-0005-0000-0000-00003D0A0000}"/>
    <cellStyle name="Comma 2 2 3 2 2 4 2 3" xfId="2552" xr:uid="{00000000-0005-0000-0000-00003E0A0000}"/>
    <cellStyle name="Comma 2 2 3 2 2 4 2 4" xfId="2553" xr:uid="{00000000-0005-0000-0000-00003F0A0000}"/>
    <cellStyle name="Comma 2 2 3 2 2 4 3" xfId="2554" xr:uid="{00000000-0005-0000-0000-0000400A0000}"/>
    <cellStyle name="Comma 2 2 3 2 2 4 4" xfId="2555" xr:uid="{00000000-0005-0000-0000-0000410A0000}"/>
    <cellStyle name="Comma 2 2 3 2 2 4 5" xfId="2556" xr:uid="{00000000-0005-0000-0000-0000420A0000}"/>
    <cellStyle name="Comma 2 2 3 2 2 5" xfId="2557" xr:uid="{00000000-0005-0000-0000-0000430A0000}"/>
    <cellStyle name="Comma 2 2 3 2 2 5 2" xfId="2558" xr:uid="{00000000-0005-0000-0000-0000440A0000}"/>
    <cellStyle name="Comma 2 2 3 2 2 5 3" xfId="2559" xr:uid="{00000000-0005-0000-0000-0000450A0000}"/>
    <cellStyle name="Comma 2 2 3 2 2 5 4" xfId="2560" xr:uid="{00000000-0005-0000-0000-0000460A0000}"/>
    <cellStyle name="Comma 2 2 3 2 2 6" xfId="2561" xr:uid="{00000000-0005-0000-0000-0000470A0000}"/>
    <cellStyle name="Comma 2 2 3 2 2 7" xfId="2562" xr:uid="{00000000-0005-0000-0000-0000480A0000}"/>
    <cellStyle name="Comma 2 2 3 2 2 8" xfId="2563" xr:uid="{00000000-0005-0000-0000-0000490A0000}"/>
    <cellStyle name="Comma 2 2 3 2 3" xfId="2564" xr:uid="{00000000-0005-0000-0000-00004A0A0000}"/>
    <cellStyle name="Comma 2 2 3 2 3 2" xfId="2565" xr:uid="{00000000-0005-0000-0000-00004B0A0000}"/>
    <cellStyle name="Comma 2 2 3 2 3 2 2" xfId="2566" xr:uid="{00000000-0005-0000-0000-00004C0A0000}"/>
    <cellStyle name="Comma 2 2 3 2 3 2 2 2" xfId="2567" xr:uid="{00000000-0005-0000-0000-00004D0A0000}"/>
    <cellStyle name="Comma 2 2 3 2 3 2 2 3" xfId="2568" xr:uid="{00000000-0005-0000-0000-00004E0A0000}"/>
    <cellStyle name="Comma 2 2 3 2 3 2 2 4" xfId="2569" xr:uid="{00000000-0005-0000-0000-00004F0A0000}"/>
    <cellStyle name="Comma 2 2 3 2 3 2 3" xfId="2570" xr:uid="{00000000-0005-0000-0000-0000500A0000}"/>
    <cellStyle name="Comma 2 2 3 2 3 2 4" xfId="2571" xr:uid="{00000000-0005-0000-0000-0000510A0000}"/>
    <cellStyle name="Comma 2 2 3 2 3 2 5" xfId="2572" xr:uid="{00000000-0005-0000-0000-0000520A0000}"/>
    <cellStyle name="Comma 2 2 3 2 3 3" xfId="2573" xr:uid="{00000000-0005-0000-0000-0000530A0000}"/>
    <cellStyle name="Comma 2 2 3 2 3 3 2" xfId="2574" xr:uid="{00000000-0005-0000-0000-0000540A0000}"/>
    <cellStyle name="Comma 2 2 3 2 3 3 3" xfId="2575" xr:uid="{00000000-0005-0000-0000-0000550A0000}"/>
    <cellStyle name="Comma 2 2 3 2 3 3 4" xfId="2576" xr:uid="{00000000-0005-0000-0000-0000560A0000}"/>
    <cellStyle name="Comma 2 2 3 2 3 4" xfId="2577" xr:uid="{00000000-0005-0000-0000-0000570A0000}"/>
    <cellStyle name="Comma 2 2 3 2 3 4 2" xfId="2578" xr:uid="{00000000-0005-0000-0000-0000580A0000}"/>
    <cellStyle name="Comma 2 2 3 2 3 4 3" xfId="2579" xr:uid="{00000000-0005-0000-0000-0000590A0000}"/>
    <cellStyle name="Comma 2 2 3 2 3 4 4" xfId="2580" xr:uid="{00000000-0005-0000-0000-00005A0A0000}"/>
    <cellStyle name="Comma 2 2 3 2 3 5" xfId="2581" xr:uid="{00000000-0005-0000-0000-00005B0A0000}"/>
    <cellStyle name="Comma 2 2 3 2 3 6" xfId="2582" xr:uid="{00000000-0005-0000-0000-00005C0A0000}"/>
    <cellStyle name="Comma 2 2 3 2 3 7" xfId="2583" xr:uid="{00000000-0005-0000-0000-00005D0A0000}"/>
    <cellStyle name="Comma 2 2 3 2 4" xfId="2584" xr:uid="{00000000-0005-0000-0000-00005E0A0000}"/>
    <cellStyle name="Comma 2 2 3 2 4 2" xfId="2585" xr:uid="{00000000-0005-0000-0000-00005F0A0000}"/>
    <cellStyle name="Comma 2 2 3 2 4 2 2" xfId="2586" xr:uid="{00000000-0005-0000-0000-0000600A0000}"/>
    <cellStyle name="Comma 2 2 3 2 4 2 2 2" xfId="2587" xr:uid="{00000000-0005-0000-0000-0000610A0000}"/>
    <cellStyle name="Comma 2 2 3 2 4 2 2 3" xfId="2588" xr:uid="{00000000-0005-0000-0000-0000620A0000}"/>
    <cellStyle name="Comma 2 2 3 2 4 2 2 4" xfId="2589" xr:uid="{00000000-0005-0000-0000-0000630A0000}"/>
    <cellStyle name="Comma 2 2 3 2 4 2 3" xfId="2590" xr:uid="{00000000-0005-0000-0000-0000640A0000}"/>
    <cellStyle name="Comma 2 2 3 2 4 2 4" xfId="2591" xr:uid="{00000000-0005-0000-0000-0000650A0000}"/>
    <cellStyle name="Comma 2 2 3 2 4 2 5" xfId="2592" xr:uid="{00000000-0005-0000-0000-0000660A0000}"/>
    <cellStyle name="Comma 2 2 3 2 4 3" xfId="2593" xr:uid="{00000000-0005-0000-0000-0000670A0000}"/>
    <cellStyle name="Comma 2 2 3 2 4 3 2" xfId="2594" xr:uid="{00000000-0005-0000-0000-0000680A0000}"/>
    <cellStyle name="Comma 2 2 3 2 4 3 3" xfId="2595" xr:uid="{00000000-0005-0000-0000-0000690A0000}"/>
    <cellStyle name="Comma 2 2 3 2 4 3 4" xfId="2596" xr:uid="{00000000-0005-0000-0000-00006A0A0000}"/>
    <cellStyle name="Comma 2 2 3 2 4 4" xfId="2597" xr:uid="{00000000-0005-0000-0000-00006B0A0000}"/>
    <cellStyle name="Comma 2 2 3 2 4 4 2" xfId="2598" xr:uid="{00000000-0005-0000-0000-00006C0A0000}"/>
    <cellStyle name="Comma 2 2 3 2 4 4 3" xfId="2599" xr:uid="{00000000-0005-0000-0000-00006D0A0000}"/>
    <cellStyle name="Comma 2 2 3 2 4 4 4" xfId="2600" xr:uid="{00000000-0005-0000-0000-00006E0A0000}"/>
    <cellStyle name="Comma 2 2 3 2 4 5" xfId="2601" xr:uid="{00000000-0005-0000-0000-00006F0A0000}"/>
    <cellStyle name="Comma 2 2 3 2 4 6" xfId="2602" xr:uid="{00000000-0005-0000-0000-0000700A0000}"/>
    <cellStyle name="Comma 2 2 3 2 4 7" xfId="2603" xr:uid="{00000000-0005-0000-0000-0000710A0000}"/>
    <cellStyle name="Comma 2 2 3 2 5" xfId="2604" xr:uid="{00000000-0005-0000-0000-0000720A0000}"/>
    <cellStyle name="Comma 2 2 3 2 6" xfId="2605" xr:uid="{00000000-0005-0000-0000-0000730A0000}"/>
    <cellStyle name="Comma 2 2 3 2 6 2" xfId="2606" xr:uid="{00000000-0005-0000-0000-0000740A0000}"/>
    <cellStyle name="Comma 2 2 3 2 6 2 2" xfId="2607" xr:uid="{00000000-0005-0000-0000-0000750A0000}"/>
    <cellStyle name="Comma 2 2 3 2 6 2 3" xfId="2608" xr:uid="{00000000-0005-0000-0000-0000760A0000}"/>
    <cellStyle name="Comma 2 2 3 2 6 2 4" xfId="2609" xr:uid="{00000000-0005-0000-0000-0000770A0000}"/>
    <cellStyle name="Comma 2 2 3 2 6 3" xfId="2610" xr:uid="{00000000-0005-0000-0000-0000780A0000}"/>
    <cellStyle name="Comma 2 2 3 2 6 4" xfId="2611" xr:uid="{00000000-0005-0000-0000-0000790A0000}"/>
    <cellStyle name="Comma 2 2 3 2 6 5" xfId="2612" xr:uid="{00000000-0005-0000-0000-00007A0A0000}"/>
    <cellStyle name="Comma 2 2 3 2 7" xfId="2613" xr:uid="{00000000-0005-0000-0000-00007B0A0000}"/>
    <cellStyle name="Comma 2 2 3 2 7 2" xfId="2614" xr:uid="{00000000-0005-0000-0000-00007C0A0000}"/>
    <cellStyle name="Comma 2 2 3 2 7 3" xfId="2615" xr:uid="{00000000-0005-0000-0000-00007D0A0000}"/>
    <cellStyle name="Comma 2 2 3 2 7 4" xfId="2616" xr:uid="{00000000-0005-0000-0000-00007E0A0000}"/>
    <cellStyle name="Comma 2 2 3 2 8" xfId="2617" xr:uid="{00000000-0005-0000-0000-00007F0A0000}"/>
    <cellStyle name="Comma 2 2 3 2 9" xfId="2618" xr:uid="{00000000-0005-0000-0000-0000800A0000}"/>
    <cellStyle name="Comma 2 2 3 20" xfId="2619" xr:uid="{00000000-0005-0000-0000-0000810A0000}"/>
    <cellStyle name="Comma 2 2 3 3" xfId="2620" xr:uid="{00000000-0005-0000-0000-0000820A0000}"/>
    <cellStyle name="Comma 2 2 3 3 10" xfId="2621" xr:uid="{00000000-0005-0000-0000-0000830A0000}"/>
    <cellStyle name="Comma 2 2 3 3 2" xfId="2622" xr:uid="{00000000-0005-0000-0000-0000840A0000}"/>
    <cellStyle name="Comma 2 2 3 3 2 2" xfId="2623" xr:uid="{00000000-0005-0000-0000-0000850A0000}"/>
    <cellStyle name="Comma 2 2 3 3 2 2 2" xfId="2624" xr:uid="{00000000-0005-0000-0000-0000860A0000}"/>
    <cellStyle name="Comma 2 2 3 3 2 2 2 2" xfId="2625" xr:uid="{00000000-0005-0000-0000-0000870A0000}"/>
    <cellStyle name="Comma 2 2 3 3 2 2 2 2 2" xfId="2626" xr:uid="{00000000-0005-0000-0000-0000880A0000}"/>
    <cellStyle name="Comma 2 2 3 3 2 2 2 2 3" xfId="2627" xr:uid="{00000000-0005-0000-0000-0000890A0000}"/>
    <cellStyle name="Comma 2 2 3 3 2 2 2 2 4" xfId="2628" xr:uid="{00000000-0005-0000-0000-00008A0A0000}"/>
    <cellStyle name="Comma 2 2 3 3 2 2 2 3" xfId="2629" xr:uid="{00000000-0005-0000-0000-00008B0A0000}"/>
    <cellStyle name="Comma 2 2 3 3 2 2 2 4" xfId="2630" xr:uid="{00000000-0005-0000-0000-00008C0A0000}"/>
    <cellStyle name="Comma 2 2 3 3 2 2 2 5" xfId="2631" xr:uid="{00000000-0005-0000-0000-00008D0A0000}"/>
    <cellStyle name="Comma 2 2 3 3 2 2 3" xfId="2632" xr:uid="{00000000-0005-0000-0000-00008E0A0000}"/>
    <cellStyle name="Comma 2 2 3 3 2 2 3 2" xfId="2633" xr:uid="{00000000-0005-0000-0000-00008F0A0000}"/>
    <cellStyle name="Comma 2 2 3 3 2 2 3 3" xfId="2634" xr:uid="{00000000-0005-0000-0000-0000900A0000}"/>
    <cellStyle name="Comma 2 2 3 3 2 2 3 4" xfId="2635" xr:uid="{00000000-0005-0000-0000-0000910A0000}"/>
    <cellStyle name="Comma 2 2 3 3 2 2 4" xfId="2636" xr:uid="{00000000-0005-0000-0000-0000920A0000}"/>
    <cellStyle name="Comma 2 2 3 3 2 2 5" xfId="2637" xr:uid="{00000000-0005-0000-0000-0000930A0000}"/>
    <cellStyle name="Comma 2 2 3 3 2 2 6" xfId="2638" xr:uid="{00000000-0005-0000-0000-0000940A0000}"/>
    <cellStyle name="Comma 2 2 3 3 2 3" xfId="2639" xr:uid="{00000000-0005-0000-0000-0000950A0000}"/>
    <cellStyle name="Comma 2 2 3 3 2 3 2" xfId="2640" xr:uid="{00000000-0005-0000-0000-0000960A0000}"/>
    <cellStyle name="Comma 2 2 3 3 2 3 2 2" xfId="2641" xr:uid="{00000000-0005-0000-0000-0000970A0000}"/>
    <cellStyle name="Comma 2 2 3 3 2 3 2 2 2" xfId="2642" xr:uid="{00000000-0005-0000-0000-0000980A0000}"/>
    <cellStyle name="Comma 2 2 3 3 2 3 2 2 3" xfId="2643" xr:uid="{00000000-0005-0000-0000-0000990A0000}"/>
    <cellStyle name="Comma 2 2 3 3 2 3 2 2 4" xfId="2644" xr:uid="{00000000-0005-0000-0000-00009A0A0000}"/>
    <cellStyle name="Comma 2 2 3 3 2 3 2 3" xfId="2645" xr:uid="{00000000-0005-0000-0000-00009B0A0000}"/>
    <cellStyle name="Comma 2 2 3 3 2 3 2 4" xfId="2646" xr:uid="{00000000-0005-0000-0000-00009C0A0000}"/>
    <cellStyle name="Comma 2 2 3 3 2 3 2 5" xfId="2647" xr:uid="{00000000-0005-0000-0000-00009D0A0000}"/>
    <cellStyle name="Comma 2 2 3 3 2 3 3" xfId="2648" xr:uid="{00000000-0005-0000-0000-00009E0A0000}"/>
    <cellStyle name="Comma 2 2 3 3 2 3 3 2" xfId="2649" xr:uid="{00000000-0005-0000-0000-00009F0A0000}"/>
    <cellStyle name="Comma 2 2 3 3 2 3 3 3" xfId="2650" xr:uid="{00000000-0005-0000-0000-0000A00A0000}"/>
    <cellStyle name="Comma 2 2 3 3 2 3 3 4" xfId="2651" xr:uid="{00000000-0005-0000-0000-0000A10A0000}"/>
    <cellStyle name="Comma 2 2 3 3 2 3 4" xfId="2652" xr:uid="{00000000-0005-0000-0000-0000A20A0000}"/>
    <cellStyle name="Comma 2 2 3 3 2 3 5" xfId="2653" xr:uid="{00000000-0005-0000-0000-0000A30A0000}"/>
    <cellStyle name="Comma 2 2 3 3 2 3 6" xfId="2654" xr:uid="{00000000-0005-0000-0000-0000A40A0000}"/>
    <cellStyle name="Comma 2 2 3 3 2 4" xfId="2655" xr:uid="{00000000-0005-0000-0000-0000A50A0000}"/>
    <cellStyle name="Comma 2 2 3 3 2 4 2" xfId="2656" xr:uid="{00000000-0005-0000-0000-0000A60A0000}"/>
    <cellStyle name="Comma 2 2 3 3 2 4 2 2" xfId="2657" xr:uid="{00000000-0005-0000-0000-0000A70A0000}"/>
    <cellStyle name="Comma 2 2 3 3 2 4 2 3" xfId="2658" xr:uid="{00000000-0005-0000-0000-0000A80A0000}"/>
    <cellStyle name="Comma 2 2 3 3 2 4 2 4" xfId="2659" xr:uid="{00000000-0005-0000-0000-0000A90A0000}"/>
    <cellStyle name="Comma 2 2 3 3 2 4 3" xfId="2660" xr:uid="{00000000-0005-0000-0000-0000AA0A0000}"/>
    <cellStyle name="Comma 2 2 3 3 2 4 4" xfId="2661" xr:uid="{00000000-0005-0000-0000-0000AB0A0000}"/>
    <cellStyle name="Comma 2 2 3 3 2 4 5" xfId="2662" xr:uid="{00000000-0005-0000-0000-0000AC0A0000}"/>
    <cellStyle name="Comma 2 2 3 3 2 5" xfId="2663" xr:uid="{00000000-0005-0000-0000-0000AD0A0000}"/>
    <cellStyle name="Comma 2 2 3 3 2 5 2" xfId="2664" xr:uid="{00000000-0005-0000-0000-0000AE0A0000}"/>
    <cellStyle name="Comma 2 2 3 3 2 5 3" xfId="2665" xr:uid="{00000000-0005-0000-0000-0000AF0A0000}"/>
    <cellStyle name="Comma 2 2 3 3 2 5 4" xfId="2666" xr:uid="{00000000-0005-0000-0000-0000B00A0000}"/>
    <cellStyle name="Comma 2 2 3 3 2 6" xfId="2667" xr:uid="{00000000-0005-0000-0000-0000B10A0000}"/>
    <cellStyle name="Comma 2 2 3 3 2 7" xfId="2668" xr:uid="{00000000-0005-0000-0000-0000B20A0000}"/>
    <cellStyle name="Comma 2 2 3 3 2 8" xfId="2669" xr:uid="{00000000-0005-0000-0000-0000B30A0000}"/>
    <cellStyle name="Comma 2 2 3 3 3" xfId="2670" xr:uid="{00000000-0005-0000-0000-0000B40A0000}"/>
    <cellStyle name="Comma 2 2 3 3 3 2" xfId="2671" xr:uid="{00000000-0005-0000-0000-0000B50A0000}"/>
    <cellStyle name="Comma 2 2 3 3 3 2 2" xfId="2672" xr:uid="{00000000-0005-0000-0000-0000B60A0000}"/>
    <cellStyle name="Comma 2 2 3 3 3 2 2 2" xfId="2673" xr:uid="{00000000-0005-0000-0000-0000B70A0000}"/>
    <cellStyle name="Comma 2 2 3 3 3 2 2 3" xfId="2674" xr:uid="{00000000-0005-0000-0000-0000B80A0000}"/>
    <cellStyle name="Comma 2 2 3 3 3 2 2 4" xfId="2675" xr:uid="{00000000-0005-0000-0000-0000B90A0000}"/>
    <cellStyle name="Comma 2 2 3 3 3 2 3" xfId="2676" xr:uid="{00000000-0005-0000-0000-0000BA0A0000}"/>
    <cellStyle name="Comma 2 2 3 3 3 2 4" xfId="2677" xr:uid="{00000000-0005-0000-0000-0000BB0A0000}"/>
    <cellStyle name="Comma 2 2 3 3 3 2 5" xfId="2678" xr:uid="{00000000-0005-0000-0000-0000BC0A0000}"/>
    <cellStyle name="Comma 2 2 3 3 3 3" xfId="2679" xr:uid="{00000000-0005-0000-0000-0000BD0A0000}"/>
    <cellStyle name="Comma 2 2 3 3 3 3 2" xfId="2680" xr:uid="{00000000-0005-0000-0000-0000BE0A0000}"/>
    <cellStyle name="Comma 2 2 3 3 3 3 3" xfId="2681" xr:uid="{00000000-0005-0000-0000-0000BF0A0000}"/>
    <cellStyle name="Comma 2 2 3 3 3 3 4" xfId="2682" xr:uid="{00000000-0005-0000-0000-0000C00A0000}"/>
    <cellStyle name="Comma 2 2 3 3 3 4" xfId="2683" xr:uid="{00000000-0005-0000-0000-0000C10A0000}"/>
    <cellStyle name="Comma 2 2 3 3 3 5" xfId="2684" xr:uid="{00000000-0005-0000-0000-0000C20A0000}"/>
    <cellStyle name="Comma 2 2 3 3 3 6" xfId="2685" xr:uid="{00000000-0005-0000-0000-0000C30A0000}"/>
    <cellStyle name="Comma 2 2 3 3 4" xfId="2686" xr:uid="{00000000-0005-0000-0000-0000C40A0000}"/>
    <cellStyle name="Comma 2 2 3 3 4 2" xfId="2687" xr:uid="{00000000-0005-0000-0000-0000C50A0000}"/>
    <cellStyle name="Comma 2 2 3 3 4 2 2" xfId="2688" xr:uid="{00000000-0005-0000-0000-0000C60A0000}"/>
    <cellStyle name="Comma 2 2 3 3 4 2 2 2" xfId="2689" xr:uid="{00000000-0005-0000-0000-0000C70A0000}"/>
    <cellStyle name="Comma 2 2 3 3 4 2 2 3" xfId="2690" xr:uid="{00000000-0005-0000-0000-0000C80A0000}"/>
    <cellStyle name="Comma 2 2 3 3 4 2 2 4" xfId="2691" xr:uid="{00000000-0005-0000-0000-0000C90A0000}"/>
    <cellStyle name="Comma 2 2 3 3 4 2 3" xfId="2692" xr:uid="{00000000-0005-0000-0000-0000CA0A0000}"/>
    <cellStyle name="Comma 2 2 3 3 4 2 4" xfId="2693" xr:uid="{00000000-0005-0000-0000-0000CB0A0000}"/>
    <cellStyle name="Comma 2 2 3 3 4 2 5" xfId="2694" xr:uid="{00000000-0005-0000-0000-0000CC0A0000}"/>
    <cellStyle name="Comma 2 2 3 3 4 3" xfId="2695" xr:uid="{00000000-0005-0000-0000-0000CD0A0000}"/>
    <cellStyle name="Comma 2 2 3 3 4 3 2" xfId="2696" xr:uid="{00000000-0005-0000-0000-0000CE0A0000}"/>
    <cellStyle name="Comma 2 2 3 3 4 3 3" xfId="2697" xr:uid="{00000000-0005-0000-0000-0000CF0A0000}"/>
    <cellStyle name="Comma 2 2 3 3 4 3 4" xfId="2698" xr:uid="{00000000-0005-0000-0000-0000D00A0000}"/>
    <cellStyle name="Comma 2 2 3 3 4 4" xfId="2699" xr:uid="{00000000-0005-0000-0000-0000D10A0000}"/>
    <cellStyle name="Comma 2 2 3 3 4 5" xfId="2700" xr:uid="{00000000-0005-0000-0000-0000D20A0000}"/>
    <cellStyle name="Comma 2 2 3 3 4 6" xfId="2701" xr:uid="{00000000-0005-0000-0000-0000D30A0000}"/>
    <cellStyle name="Comma 2 2 3 3 5" xfId="2702" xr:uid="{00000000-0005-0000-0000-0000D40A0000}"/>
    <cellStyle name="Comma 2 2 3 3 6" xfId="2703" xr:uid="{00000000-0005-0000-0000-0000D50A0000}"/>
    <cellStyle name="Comma 2 2 3 3 6 2" xfId="2704" xr:uid="{00000000-0005-0000-0000-0000D60A0000}"/>
    <cellStyle name="Comma 2 2 3 3 6 2 2" xfId="2705" xr:uid="{00000000-0005-0000-0000-0000D70A0000}"/>
    <cellStyle name="Comma 2 2 3 3 6 2 3" xfId="2706" xr:uid="{00000000-0005-0000-0000-0000D80A0000}"/>
    <cellStyle name="Comma 2 2 3 3 6 2 4" xfId="2707" xr:uid="{00000000-0005-0000-0000-0000D90A0000}"/>
    <cellStyle name="Comma 2 2 3 3 6 3" xfId="2708" xr:uid="{00000000-0005-0000-0000-0000DA0A0000}"/>
    <cellStyle name="Comma 2 2 3 3 6 4" xfId="2709" xr:uid="{00000000-0005-0000-0000-0000DB0A0000}"/>
    <cellStyle name="Comma 2 2 3 3 6 5" xfId="2710" xr:uid="{00000000-0005-0000-0000-0000DC0A0000}"/>
    <cellStyle name="Comma 2 2 3 3 7" xfId="2711" xr:uid="{00000000-0005-0000-0000-0000DD0A0000}"/>
    <cellStyle name="Comma 2 2 3 3 7 2" xfId="2712" xr:uid="{00000000-0005-0000-0000-0000DE0A0000}"/>
    <cellStyle name="Comma 2 2 3 3 7 3" xfId="2713" xr:uid="{00000000-0005-0000-0000-0000DF0A0000}"/>
    <cellStyle name="Comma 2 2 3 3 7 4" xfId="2714" xr:uid="{00000000-0005-0000-0000-0000E00A0000}"/>
    <cellStyle name="Comma 2 2 3 3 8" xfId="2715" xr:uid="{00000000-0005-0000-0000-0000E10A0000}"/>
    <cellStyle name="Comma 2 2 3 3 9" xfId="2716" xr:uid="{00000000-0005-0000-0000-0000E20A0000}"/>
    <cellStyle name="Comma 2 2 3 4" xfId="2717" xr:uid="{00000000-0005-0000-0000-0000E30A0000}"/>
    <cellStyle name="Comma 2 2 3 4 2" xfId="2718" xr:uid="{00000000-0005-0000-0000-0000E40A0000}"/>
    <cellStyle name="Comma 2 2 3 4 2 2" xfId="2719" xr:uid="{00000000-0005-0000-0000-0000E50A0000}"/>
    <cellStyle name="Comma 2 2 3 4 2 3" xfId="2720" xr:uid="{00000000-0005-0000-0000-0000E60A0000}"/>
    <cellStyle name="Comma 2 2 3 4 2 4" xfId="2721" xr:uid="{00000000-0005-0000-0000-0000E70A0000}"/>
    <cellStyle name="Comma 2 2 3 5" xfId="2722" xr:uid="{00000000-0005-0000-0000-0000E80A0000}"/>
    <cellStyle name="Comma 2 2 3 5 10" xfId="2723" xr:uid="{00000000-0005-0000-0000-0000E90A0000}"/>
    <cellStyle name="Comma 2 2 3 5 2" xfId="2724" xr:uid="{00000000-0005-0000-0000-0000EA0A0000}"/>
    <cellStyle name="Comma 2 2 3 5 2 2" xfId="2725" xr:uid="{00000000-0005-0000-0000-0000EB0A0000}"/>
    <cellStyle name="Comma 2 2 3 5 2 2 2" xfId="2726" xr:uid="{00000000-0005-0000-0000-0000EC0A0000}"/>
    <cellStyle name="Comma 2 2 3 5 2 2 2 2" xfId="2727" xr:uid="{00000000-0005-0000-0000-0000ED0A0000}"/>
    <cellStyle name="Comma 2 2 3 5 2 2 2 2 2" xfId="2728" xr:uid="{00000000-0005-0000-0000-0000EE0A0000}"/>
    <cellStyle name="Comma 2 2 3 5 2 2 2 2 3" xfId="2729" xr:uid="{00000000-0005-0000-0000-0000EF0A0000}"/>
    <cellStyle name="Comma 2 2 3 5 2 2 2 2 4" xfId="2730" xr:uid="{00000000-0005-0000-0000-0000F00A0000}"/>
    <cellStyle name="Comma 2 2 3 5 2 2 2 3" xfId="2731" xr:uid="{00000000-0005-0000-0000-0000F10A0000}"/>
    <cellStyle name="Comma 2 2 3 5 2 2 2 4" xfId="2732" xr:uid="{00000000-0005-0000-0000-0000F20A0000}"/>
    <cellStyle name="Comma 2 2 3 5 2 2 2 5" xfId="2733" xr:uid="{00000000-0005-0000-0000-0000F30A0000}"/>
    <cellStyle name="Comma 2 2 3 5 2 2 3" xfId="2734" xr:uid="{00000000-0005-0000-0000-0000F40A0000}"/>
    <cellStyle name="Comma 2 2 3 5 2 2 3 2" xfId="2735" xr:uid="{00000000-0005-0000-0000-0000F50A0000}"/>
    <cellStyle name="Comma 2 2 3 5 2 2 3 3" xfId="2736" xr:uid="{00000000-0005-0000-0000-0000F60A0000}"/>
    <cellStyle name="Comma 2 2 3 5 2 2 3 4" xfId="2737" xr:uid="{00000000-0005-0000-0000-0000F70A0000}"/>
    <cellStyle name="Comma 2 2 3 5 2 2 4" xfId="2738" xr:uid="{00000000-0005-0000-0000-0000F80A0000}"/>
    <cellStyle name="Comma 2 2 3 5 2 2 5" xfId="2739" xr:uid="{00000000-0005-0000-0000-0000F90A0000}"/>
    <cellStyle name="Comma 2 2 3 5 2 2 6" xfId="2740" xr:uid="{00000000-0005-0000-0000-0000FA0A0000}"/>
    <cellStyle name="Comma 2 2 3 5 2 3" xfId="2741" xr:uid="{00000000-0005-0000-0000-0000FB0A0000}"/>
    <cellStyle name="Comma 2 2 3 5 2 3 2" xfId="2742" xr:uid="{00000000-0005-0000-0000-0000FC0A0000}"/>
    <cellStyle name="Comma 2 2 3 5 2 3 2 2" xfId="2743" xr:uid="{00000000-0005-0000-0000-0000FD0A0000}"/>
    <cellStyle name="Comma 2 2 3 5 2 3 2 2 2" xfId="2744" xr:uid="{00000000-0005-0000-0000-0000FE0A0000}"/>
    <cellStyle name="Comma 2 2 3 5 2 3 2 2 3" xfId="2745" xr:uid="{00000000-0005-0000-0000-0000FF0A0000}"/>
    <cellStyle name="Comma 2 2 3 5 2 3 2 2 4" xfId="2746" xr:uid="{00000000-0005-0000-0000-0000000B0000}"/>
    <cellStyle name="Comma 2 2 3 5 2 3 2 3" xfId="2747" xr:uid="{00000000-0005-0000-0000-0000010B0000}"/>
    <cellStyle name="Comma 2 2 3 5 2 3 2 4" xfId="2748" xr:uid="{00000000-0005-0000-0000-0000020B0000}"/>
    <cellStyle name="Comma 2 2 3 5 2 3 2 5" xfId="2749" xr:uid="{00000000-0005-0000-0000-0000030B0000}"/>
    <cellStyle name="Comma 2 2 3 5 2 3 3" xfId="2750" xr:uid="{00000000-0005-0000-0000-0000040B0000}"/>
    <cellStyle name="Comma 2 2 3 5 2 3 3 2" xfId="2751" xr:uid="{00000000-0005-0000-0000-0000050B0000}"/>
    <cellStyle name="Comma 2 2 3 5 2 3 3 3" xfId="2752" xr:uid="{00000000-0005-0000-0000-0000060B0000}"/>
    <cellStyle name="Comma 2 2 3 5 2 3 3 4" xfId="2753" xr:uid="{00000000-0005-0000-0000-0000070B0000}"/>
    <cellStyle name="Comma 2 2 3 5 2 3 4" xfId="2754" xr:uid="{00000000-0005-0000-0000-0000080B0000}"/>
    <cellStyle name="Comma 2 2 3 5 2 3 5" xfId="2755" xr:uid="{00000000-0005-0000-0000-0000090B0000}"/>
    <cellStyle name="Comma 2 2 3 5 2 3 6" xfId="2756" xr:uid="{00000000-0005-0000-0000-00000A0B0000}"/>
    <cellStyle name="Comma 2 2 3 5 2 4" xfId="2757" xr:uid="{00000000-0005-0000-0000-00000B0B0000}"/>
    <cellStyle name="Comma 2 2 3 5 2 4 2" xfId="2758" xr:uid="{00000000-0005-0000-0000-00000C0B0000}"/>
    <cellStyle name="Comma 2 2 3 5 2 4 2 2" xfId="2759" xr:uid="{00000000-0005-0000-0000-00000D0B0000}"/>
    <cellStyle name="Comma 2 2 3 5 2 4 2 3" xfId="2760" xr:uid="{00000000-0005-0000-0000-00000E0B0000}"/>
    <cellStyle name="Comma 2 2 3 5 2 4 2 4" xfId="2761" xr:uid="{00000000-0005-0000-0000-00000F0B0000}"/>
    <cellStyle name="Comma 2 2 3 5 2 4 3" xfId="2762" xr:uid="{00000000-0005-0000-0000-0000100B0000}"/>
    <cellStyle name="Comma 2 2 3 5 2 4 4" xfId="2763" xr:uid="{00000000-0005-0000-0000-0000110B0000}"/>
    <cellStyle name="Comma 2 2 3 5 2 4 5" xfId="2764" xr:uid="{00000000-0005-0000-0000-0000120B0000}"/>
    <cellStyle name="Comma 2 2 3 5 2 5" xfId="2765" xr:uid="{00000000-0005-0000-0000-0000130B0000}"/>
    <cellStyle name="Comma 2 2 3 5 2 5 2" xfId="2766" xr:uid="{00000000-0005-0000-0000-0000140B0000}"/>
    <cellStyle name="Comma 2 2 3 5 2 5 3" xfId="2767" xr:uid="{00000000-0005-0000-0000-0000150B0000}"/>
    <cellStyle name="Comma 2 2 3 5 2 5 4" xfId="2768" xr:uid="{00000000-0005-0000-0000-0000160B0000}"/>
    <cellStyle name="Comma 2 2 3 5 2 6" xfId="2769" xr:uid="{00000000-0005-0000-0000-0000170B0000}"/>
    <cellStyle name="Comma 2 2 3 5 2 7" xfId="2770" xr:uid="{00000000-0005-0000-0000-0000180B0000}"/>
    <cellStyle name="Comma 2 2 3 5 2 8" xfId="2771" xr:uid="{00000000-0005-0000-0000-0000190B0000}"/>
    <cellStyle name="Comma 2 2 3 5 3" xfId="2772" xr:uid="{00000000-0005-0000-0000-00001A0B0000}"/>
    <cellStyle name="Comma 2 2 3 5 3 2" xfId="2773" xr:uid="{00000000-0005-0000-0000-00001B0B0000}"/>
    <cellStyle name="Comma 2 2 3 5 3 2 2" xfId="2774" xr:uid="{00000000-0005-0000-0000-00001C0B0000}"/>
    <cellStyle name="Comma 2 2 3 5 3 2 2 2" xfId="2775" xr:uid="{00000000-0005-0000-0000-00001D0B0000}"/>
    <cellStyle name="Comma 2 2 3 5 3 2 2 3" xfId="2776" xr:uid="{00000000-0005-0000-0000-00001E0B0000}"/>
    <cellStyle name="Comma 2 2 3 5 3 2 2 4" xfId="2777" xr:uid="{00000000-0005-0000-0000-00001F0B0000}"/>
    <cellStyle name="Comma 2 2 3 5 3 2 3" xfId="2778" xr:uid="{00000000-0005-0000-0000-0000200B0000}"/>
    <cellStyle name="Comma 2 2 3 5 3 2 4" xfId="2779" xr:uid="{00000000-0005-0000-0000-0000210B0000}"/>
    <cellStyle name="Comma 2 2 3 5 3 2 5" xfId="2780" xr:uid="{00000000-0005-0000-0000-0000220B0000}"/>
    <cellStyle name="Comma 2 2 3 5 3 3" xfId="2781" xr:uid="{00000000-0005-0000-0000-0000230B0000}"/>
    <cellStyle name="Comma 2 2 3 5 3 3 2" xfId="2782" xr:uid="{00000000-0005-0000-0000-0000240B0000}"/>
    <cellStyle name="Comma 2 2 3 5 3 3 3" xfId="2783" xr:uid="{00000000-0005-0000-0000-0000250B0000}"/>
    <cellStyle name="Comma 2 2 3 5 3 3 4" xfId="2784" xr:uid="{00000000-0005-0000-0000-0000260B0000}"/>
    <cellStyle name="Comma 2 2 3 5 3 4" xfId="2785" xr:uid="{00000000-0005-0000-0000-0000270B0000}"/>
    <cellStyle name="Comma 2 2 3 5 3 5" xfId="2786" xr:uid="{00000000-0005-0000-0000-0000280B0000}"/>
    <cellStyle name="Comma 2 2 3 5 3 6" xfId="2787" xr:uid="{00000000-0005-0000-0000-0000290B0000}"/>
    <cellStyle name="Comma 2 2 3 5 4" xfId="2788" xr:uid="{00000000-0005-0000-0000-00002A0B0000}"/>
    <cellStyle name="Comma 2 2 3 5 4 2" xfId="2789" xr:uid="{00000000-0005-0000-0000-00002B0B0000}"/>
    <cellStyle name="Comma 2 2 3 5 4 2 2" xfId="2790" xr:uid="{00000000-0005-0000-0000-00002C0B0000}"/>
    <cellStyle name="Comma 2 2 3 5 4 2 2 2" xfId="2791" xr:uid="{00000000-0005-0000-0000-00002D0B0000}"/>
    <cellStyle name="Comma 2 2 3 5 4 2 2 3" xfId="2792" xr:uid="{00000000-0005-0000-0000-00002E0B0000}"/>
    <cellStyle name="Comma 2 2 3 5 4 2 2 4" xfId="2793" xr:uid="{00000000-0005-0000-0000-00002F0B0000}"/>
    <cellStyle name="Comma 2 2 3 5 4 2 3" xfId="2794" xr:uid="{00000000-0005-0000-0000-0000300B0000}"/>
    <cellStyle name="Comma 2 2 3 5 4 2 4" xfId="2795" xr:uid="{00000000-0005-0000-0000-0000310B0000}"/>
    <cellStyle name="Comma 2 2 3 5 4 2 5" xfId="2796" xr:uid="{00000000-0005-0000-0000-0000320B0000}"/>
    <cellStyle name="Comma 2 2 3 5 4 3" xfId="2797" xr:uid="{00000000-0005-0000-0000-0000330B0000}"/>
    <cellStyle name="Comma 2 2 3 5 4 3 2" xfId="2798" xr:uid="{00000000-0005-0000-0000-0000340B0000}"/>
    <cellStyle name="Comma 2 2 3 5 4 3 3" xfId="2799" xr:uid="{00000000-0005-0000-0000-0000350B0000}"/>
    <cellStyle name="Comma 2 2 3 5 4 3 4" xfId="2800" xr:uid="{00000000-0005-0000-0000-0000360B0000}"/>
    <cellStyle name="Comma 2 2 3 5 4 4" xfId="2801" xr:uid="{00000000-0005-0000-0000-0000370B0000}"/>
    <cellStyle name="Comma 2 2 3 5 4 5" xfId="2802" xr:uid="{00000000-0005-0000-0000-0000380B0000}"/>
    <cellStyle name="Comma 2 2 3 5 4 6" xfId="2803" xr:uid="{00000000-0005-0000-0000-0000390B0000}"/>
    <cellStyle name="Comma 2 2 3 5 5" xfId="2804" xr:uid="{00000000-0005-0000-0000-00003A0B0000}"/>
    <cellStyle name="Comma 2 2 3 5 6" xfId="2805" xr:uid="{00000000-0005-0000-0000-00003B0B0000}"/>
    <cellStyle name="Comma 2 2 3 5 6 2" xfId="2806" xr:uid="{00000000-0005-0000-0000-00003C0B0000}"/>
    <cellStyle name="Comma 2 2 3 5 6 2 2" xfId="2807" xr:uid="{00000000-0005-0000-0000-00003D0B0000}"/>
    <cellStyle name="Comma 2 2 3 5 6 2 3" xfId="2808" xr:uid="{00000000-0005-0000-0000-00003E0B0000}"/>
    <cellStyle name="Comma 2 2 3 5 6 2 4" xfId="2809" xr:uid="{00000000-0005-0000-0000-00003F0B0000}"/>
    <cellStyle name="Comma 2 2 3 5 6 3" xfId="2810" xr:uid="{00000000-0005-0000-0000-0000400B0000}"/>
    <cellStyle name="Comma 2 2 3 5 6 4" xfId="2811" xr:uid="{00000000-0005-0000-0000-0000410B0000}"/>
    <cellStyle name="Comma 2 2 3 5 6 5" xfId="2812" xr:uid="{00000000-0005-0000-0000-0000420B0000}"/>
    <cellStyle name="Comma 2 2 3 5 7" xfId="2813" xr:uid="{00000000-0005-0000-0000-0000430B0000}"/>
    <cellStyle name="Comma 2 2 3 5 7 2" xfId="2814" xr:uid="{00000000-0005-0000-0000-0000440B0000}"/>
    <cellStyle name="Comma 2 2 3 5 7 3" xfId="2815" xr:uid="{00000000-0005-0000-0000-0000450B0000}"/>
    <cellStyle name="Comma 2 2 3 5 7 4" xfId="2816" xr:uid="{00000000-0005-0000-0000-0000460B0000}"/>
    <cellStyle name="Comma 2 2 3 5 8" xfId="2817" xr:uid="{00000000-0005-0000-0000-0000470B0000}"/>
    <cellStyle name="Comma 2 2 3 5 9" xfId="2818" xr:uid="{00000000-0005-0000-0000-0000480B0000}"/>
    <cellStyle name="Comma 2 2 3 6" xfId="2819" xr:uid="{00000000-0005-0000-0000-0000490B0000}"/>
    <cellStyle name="Comma 2 2 3 6 2" xfId="2820" xr:uid="{00000000-0005-0000-0000-00004A0B0000}"/>
    <cellStyle name="Comma 2 2 3 6 2 2" xfId="2821" xr:uid="{00000000-0005-0000-0000-00004B0B0000}"/>
    <cellStyle name="Comma 2 2 3 6 2 2 2" xfId="2822" xr:uid="{00000000-0005-0000-0000-00004C0B0000}"/>
    <cellStyle name="Comma 2 2 3 6 2 2 2 2" xfId="2823" xr:uid="{00000000-0005-0000-0000-00004D0B0000}"/>
    <cellStyle name="Comma 2 2 3 6 2 2 2 3" xfId="2824" xr:uid="{00000000-0005-0000-0000-00004E0B0000}"/>
    <cellStyle name="Comma 2 2 3 6 2 2 2 4" xfId="2825" xr:uid="{00000000-0005-0000-0000-00004F0B0000}"/>
    <cellStyle name="Comma 2 2 3 6 2 2 3" xfId="2826" xr:uid="{00000000-0005-0000-0000-0000500B0000}"/>
    <cellStyle name="Comma 2 2 3 6 2 2 4" xfId="2827" xr:uid="{00000000-0005-0000-0000-0000510B0000}"/>
    <cellStyle name="Comma 2 2 3 6 2 2 5" xfId="2828" xr:uid="{00000000-0005-0000-0000-0000520B0000}"/>
    <cellStyle name="Comma 2 2 3 6 2 3" xfId="2829" xr:uid="{00000000-0005-0000-0000-0000530B0000}"/>
    <cellStyle name="Comma 2 2 3 6 2 3 2" xfId="2830" xr:uid="{00000000-0005-0000-0000-0000540B0000}"/>
    <cellStyle name="Comma 2 2 3 6 2 3 3" xfId="2831" xr:uid="{00000000-0005-0000-0000-0000550B0000}"/>
    <cellStyle name="Comma 2 2 3 6 2 3 4" xfId="2832" xr:uid="{00000000-0005-0000-0000-0000560B0000}"/>
    <cellStyle name="Comma 2 2 3 6 2 4" xfId="2833" xr:uid="{00000000-0005-0000-0000-0000570B0000}"/>
    <cellStyle name="Comma 2 2 3 6 2 5" xfId="2834" xr:uid="{00000000-0005-0000-0000-0000580B0000}"/>
    <cellStyle name="Comma 2 2 3 6 2 6" xfId="2835" xr:uid="{00000000-0005-0000-0000-0000590B0000}"/>
    <cellStyle name="Comma 2 2 3 6 3" xfId="2836" xr:uid="{00000000-0005-0000-0000-00005A0B0000}"/>
    <cellStyle name="Comma 2 2 3 6 3 2" xfId="2837" xr:uid="{00000000-0005-0000-0000-00005B0B0000}"/>
    <cellStyle name="Comma 2 2 3 6 3 2 2" xfId="2838" xr:uid="{00000000-0005-0000-0000-00005C0B0000}"/>
    <cellStyle name="Comma 2 2 3 6 3 2 2 2" xfId="2839" xr:uid="{00000000-0005-0000-0000-00005D0B0000}"/>
    <cellStyle name="Comma 2 2 3 6 3 2 2 3" xfId="2840" xr:uid="{00000000-0005-0000-0000-00005E0B0000}"/>
    <cellStyle name="Comma 2 2 3 6 3 2 2 4" xfId="2841" xr:uid="{00000000-0005-0000-0000-00005F0B0000}"/>
    <cellStyle name="Comma 2 2 3 6 3 2 3" xfId="2842" xr:uid="{00000000-0005-0000-0000-0000600B0000}"/>
    <cellStyle name="Comma 2 2 3 6 3 2 4" xfId="2843" xr:uid="{00000000-0005-0000-0000-0000610B0000}"/>
    <cellStyle name="Comma 2 2 3 6 3 2 5" xfId="2844" xr:uid="{00000000-0005-0000-0000-0000620B0000}"/>
    <cellStyle name="Comma 2 2 3 6 3 3" xfId="2845" xr:uid="{00000000-0005-0000-0000-0000630B0000}"/>
    <cellStyle name="Comma 2 2 3 6 3 3 2" xfId="2846" xr:uid="{00000000-0005-0000-0000-0000640B0000}"/>
    <cellStyle name="Comma 2 2 3 6 3 3 3" xfId="2847" xr:uid="{00000000-0005-0000-0000-0000650B0000}"/>
    <cellStyle name="Comma 2 2 3 6 3 3 4" xfId="2848" xr:uid="{00000000-0005-0000-0000-0000660B0000}"/>
    <cellStyle name="Comma 2 2 3 6 3 4" xfId="2849" xr:uid="{00000000-0005-0000-0000-0000670B0000}"/>
    <cellStyle name="Comma 2 2 3 6 3 5" xfId="2850" xr:uid="{00000000-0005-0000-0000-0000680B0000}"/>
    <cellStyle name="Comma 2 2 3 6 3 6" xfId="2851" xr:uid="{00000000-0005-0000-0000-0000690B0000}"/>
    <cellStyle name="Comma 2 2 3 6 4" xfId="2852" xr:uid="{00000000-0005-0000-0000-00006A0B0000}"/>
    <cellStyle name="Comma 2 2 3 6 5" xfId="2853" xr:uid="{00000000-0005-0000-0000-00006B0B0000}"/>
    <cellStyle name="Comma 2 2 3 6 5 2" xfId="2854" xr:uid="{00000000-0005-0000-0000-00006C0B0000}"/>
    <cellStyle name="Comma 2 2 3 6 5 2 2" xfId="2855" xr:uid="{00000000-0005-0000-0000-00006D0B0000}"/>
    <cellStyle name="Comma 2 2 3 6 5 2 3" xfId="2856" xr:uid="{00000000-0005-0000-0000-00006E0B0000}"/>
    <cellStyle name="Comma 2 2 3 6 5 2 4" xfId="2857" xr:uid="{00000000-0005-0000-0000-00006F0B0000}"/>
    <cellStyle name="Comma 2 2 3 6 5 3" xfId="2858" xr:uid="{00000000-0005-0000-0000-0000700B0000}"/>
    <cellStyle name="Comma 2 2 3 6 5 4" xfId="2859" xr:uid="{00000000-0005-0000-0000-0000710B0000}"/>
    <cellStyle name="Comma 2 2 3 6 5 5" xfId="2860" xr:uid="{00000000-0005-0000-0000-0000720B0000}"/>
    <cellStyle name="Comma 2 2 3 6 6" xfId="2861" xr:uid="{00000000-0005-0000-0000-0000730B0000}"/>
    <cellStyle name="Comma 2 2 3 6 6 2" xfId="2862" xr:uid="{00000000-0005-0000-0000-0000740B0000}"/>
    <cellStyle name="Comma 2 2 3 6 6 3" xfId="2863" xr:uid="{00000000-0005-0000-0000-0000750B0000}"/>
    <cellStyle name="Comma 2 2 3 6 6 4" xfId="2864" xr:uid="{00000000-0005-0000-0000-0000760B0000}"/>
    <cellStyle name="Comma 2 2 3 6 7" xfId="2865" xr:uid="{00000000-0005-0000-0000-0000770B0000}"/>
    <cellStyle name="Comma 2 2 3 6 8" xfId="2866" xr:uid="{00000000-0005-0000-0000-0000780B0000}"/>
    <cellStyle name="Comma 2 2 3 6 9" xfId="2867" xr:uid="{00000000-0005-0000-0000-0000790B0000}"/>
    <cellStyle name="Comma 2 2 3 7" xfId="2868" xr:uid="{00000000-0005-0000-0000-00007A0B0000}"/>
    <cellStyle name="Comma 2 2 3 7 2" xfId="2869" xr:uid="{00000000-0005-0000-0000-00007B0B0000}"/>
    <cellStyle name="Comma 2 2 3 7 2 2" xfId="2870" xr:uid="{00000000-0005-0000-0000-00007C0B0000}"/>
    <cellStyle name="Comma 2 2 3 7 2 2 2" xfId="2871" xr:uid="{00000000-0005-0000-0000-00007D0B0000}"/>
    <cellStyle name="Comma 2 2 3 7 2 2 2 2" xfId="2872" xr:uid="{00000000-0005-0000-0000-00007E0B0000}"/>
    <cellStyle name="Comma 2 2 3 7 2 2 2 3" xfId="2873" xr:uid="{00000000-0005-0000-0000-00007F0B0000}"/>
    <cellStyle name="Comma 2 2 3 7 2 2 2 4" xfId="2874" xr:uid="{00000000-0005-0000-0000-0000800B0000}"/>
    <cellStyle name="Comma 2 2 3 7 2 2 3" xfId="2875" xr:uid="{00000000-0005-0000-0000-0000810B0000}"/>
    <cellStyle name="Comma 2 2 3 7 2 2 4" xfId="2876" xr:uid="{00000000-0005-0000-0000-0000820B0000}"/>
    <cellStyle name="Comma 2 2 3 7 2 2 5" xfId="2877" xr:uid="{00000000-0005-0000-0000-0000830B0000}"/>
    <cellStyle name="Comma 2 2 3 7 2 3" xfId="2878" xr:uid="{00000000-0005-0000-0000-0000840B0000}"/>
    <cellStyle name="Comma 2 2 3 7 2 3 2" xfId="2879" xr:uid="{00000000-0005-0000-0000-0000850B0000}"/>
    <cellStyle name="Comma 2 2 3 7 2 3 3" xfId="2880" xr:uid="{00000000-0005-0000-0000-0000860B0000}"/>
    <cellStyle name="Comma 2 2 3 7 2 3 4" xfId="2881" xr:uid="{00000000-0005-0000-0000-0000870B0000}"/>
    <cellStyle name="Comma 2 2 3 7 2 4" xfId="2882" xr:uid="{00000000-0005-0000-0000-0000880B0000}"/>
    <cellStyle name="Comma 2 2 3 7 2 5" xfId="2883" xr:uid="{00000000-0005-0000-0000-0000890B0000}"/>
    <cellStyle name="Comma 2 2 3 7 2 6" xfId="2884" xr:uid="{00000000-0005-0000-0000-00008A0B0000}"/>
    <cellStyle name="Comma 2 2 3 7 3" xfId="2885" xr:uid="{00000000-0005-0000-0000-00008B0B0000}"/>
    <cellStyle name="Comma 2 2 3 7 3 2" xfId="2886" xr:uid="{00000000-0005-0000-0000-00008C0B0000}"/>
    <cellStyle name="Comma 2 2 3 7 3 2 2" xfId="2887" xr:uid="{00000000-0005-0000-0000-00008D0B0000}"/>
    <cellStyle name="Comma 2 2 3 7 3 2 2 2" xfId="2888" xr:uid="{00000000-0005-0000-0000-00008E0B0000}"/>
    <cellStyle name="Comma 2 2 3 7 3 2 2 3" xfId="2889" xr:uid="{00000000-0005-0000-0000-00008F0B0000}"/>
    <cellStyle name="Comma 2 2 3 7 3 2 2 4" xfId="2890" xr:uid="{00000000-0005-0000-0000-0000900B0000}"/>
    <cellStyle name="Comma 2 2 3 7 3 2 3" xfId="2891" xr:uid="{00000000-0005-0000-0000-0000910B0000}"/>
    <cellStyle name="Comma 2 2 3 7 3 2 4" xfId="2892" xr:uid="{00000000-0005-0000-0000-0000920B0000}"/>
    <cellStyle name="Comma 2 2 3 7 3 2 5" xfId="2893" xr:uid="{00000000-0005-0000-0000-0000930B0000}"/>
    <cellStyle name="Comma 2 2 3 7 3 3" xfId="2894" xr:uid="{00000000-0005-0000-0000-0000940B0000}"/>
    <cellStyle name="Comma 2 2 3 7 3 3 2" xfId="2895" xr:uid="{00000000-0005-0000-0000-0000950B0000}"/>
    <cellStyle name="Comma 2 2 3 7 3 3 3" xfId="2896" xr:uid="{00000000-0005-0000-0000-0000960B0000}"/>
    <cellStyle name="Comma 2 2 3 7 3 3 4" xfId="2897" xr:uid="{00000000-0005-0000-0000-0000970B0000}"/>
    <cellStyle name="Comma 2 2 3 7 3 4" xfId="2898" xr:uid="{00000000-0005-0000-0000-0000980B0000}"/>
    <cellStyle name="Comma 2 2 3 7 3 5" xfId="2899" xr:uid="{00000000-0005-0000-0000-0000990B0000}"/>
    <cellStyle name="Comma 2 2 3 7 3 6" xfId="2900" xr:uid="{00000000-0005-0000-0000-00009A0B0000}"/>
    <cellStyle name="Comma 2 2 3 7 4" xfId="2901" xr:uid="{00000000-0005-0000-0000-00009B0B0000}"/>
    <cellStyle name="Comma 2 2 3 7 5" xfId="2902" xr:uid="{00000000-0005-0000-0000-00009C0B0000}"/>
    <cellStyle name="Comma 2 2 3 7 5 2" xfId="2903" xr:uid="{00000000-0005-0000-0000-00009D0B0000}"/>
    <cellStyle name="Comma 2 2 3 7 5 2 2" xfId="2904" xr:uid="{00000000-0005-0000-0000-00009E0B0000}"/>
    <cellStyle name="Comma 2 2 3 7 5 2 3" xfId="2905" xr:uid="{00000000-0005-0000-0000-00009F0B0000}"/>
    <cellStyle name="Comma 2 2 3 7 5 2 4" xfId="2906" xr:uid="{00000000-0005-0000-0000-0000A00B0000}"/>
    <cellStyle name="Comma 2 2 3 7 5 3" xfId="2907" xr:uid="{00000000-0005-0000-0000-0000A10B0000}"/>
    <cellStyle name="Comma 2 2 3 7 5 4" xfId="2908" xr:uid="{00000000-0005-0000-0000-0000A20B0000}"/>
    <cellStyle name="Comma 2 2 3 7 5 5" xfId="2909" xr:uid="{00000000-0005-0000-0000-0000A30B0000}"/>
    <cellStyle name="Comma 2 2 3 7 6" xfId="2910" xr:uid="{00000000-0005-0000-0000-0000A40B0000}"/>
    <cellStyle name="Comma 2 2 3 7 6 2" xfId="2911" xr:uid="{00000000-0005-0000-0000-0000A50B0000}"/>
    <cellStyle name="Comma 2 2 3 7 6 3" xfId="2912" xr:uid="{00000000-0005-0000-0000-0000A60B0000}"/>
    <cellStyle name="Comma 2 2 3 7 6 4" xfId="2913" xr:uid="{00000000-0005-0000-0000-0000A70B0000}"/>
    <cellStyle name="Comma 2 2 3 7 7" xfId="2914" xr:uid="{00000000-0005-0000-0000-0000A80B0000}"/>
    <cellStyle name="Comma 2 2 3 7 8" xfId="2915" xr:uid="{00000000-0005-0000-0000-0000A90B0000}"/>
    <cellStyle name="Comma 2 2 3 7 9" xfId="2916" xr:uid="{00000000-0005-0000-0000-0000AA0B0000}"/>
    <cellStyle name="Comma 2 2 3 8" xfId="2917" xr:uid="{00000000-0005-0000-0000-0000AB0B0000}"/>
    <cellStyle name="Comma 2 2 3 8 2" xfId="2918" xr:uid="{00000000-0005-0000-0000-0000AC0B0000}"/>
    <cellStyle name="Comma 2 2 3 8 3" xfId="2919" xr:uid="{00000000-0005-0000-0000-0000AD0B0000}"/>
    <cellStyle name="Comma 2 2 3 8 3 2" xfId="2920" xr:uid="{00000000-0005-0000-0000-0000AE0B0000}"/>
    <cellStyle name="Comma 2 2 3 8 3 2 2" xfId="2921" xr:uid="{00000000-0005-0000-0000-0000AF0B0000}"/>
    <cellStyle name="Comma 2 2 3 8 3 2 3" xfId="2922" xr:uid="{00000000-0005-0000-0000-0000B00B0000}"/>
    <cellStyle name="Comma 2 2 3 8 3 2 4" xfId="2923" xr:uid="{00000000-0005-0000-0000-0000B10B0000}"/>
    <cellStyle name="Comma 2 2 3 8 3 3" xfId="2924" xr:uid="{00000000-0005-0000-0000-0000B20B0000}"/>
    <cellStyle name="Comma 2 2 3 8 3 4" xfId="2925" xr:uid="{00000000-0005-0000-0000-0000B30B0000}"/>
    <cellStyle name="Comma 2 2 3 8 3 5" xfId="2926" xr:uid="{00000000-0005-0000-0000-0000B40B0000}"/>
    <cellStyle name="Comma 2 2 3 8 4" xfId="2927" xr:uid="{00000000-0005-0000-0000-0000B50B0000}"/>
    <cellStyle name="Comma 2 2 3 8 4 2" xfId="2928" xr:uid="{00000000-0005-0000-0000-0000B60B0000}"/>
    <cellStyle name="Comma 2 2 3 8 4 3" xfId="2929" xr:uid="{00000000-0005-0000-0000-0000B70B0000}"/>
    <cellStyle name="Comma 2 2 3 8 4 4" xfId="2930" xr:uid="{00000000-0005-0000-0000-0000B80B0000}"/>
    <cellStyle name="Comma 2 2 3 8 5" xfId="2931" xr:uid="{00000000-0005-0000-0000-0000B90B0000}"/>
    <cellStyle name="Comma 2 2 3 8 6" xfId="2932" xr:uid="{00000000-0005-0000-0000-0000BA0B0000}"/>
    <cellStyle name="Comma 2 2 3 8 7" xfId="2933" xr:uid="{00000000-0005-0000-0000-0000BB0B0000}"/>
    <cellStyle name="Comma 2 2 3 9" xfId="2934" xr:uid="{00000000-0005-0000-0000-0000BC0B0000}"/>
    <cellStyle name="Comma 2 2 3 9 2" xfId="2935" xr:uid="{00000000-0005-0000-0000-0000BD0B0000}"/>
    <cellStyle name="Comma 2 2 3 9 3" xfId="2936" xr:uid="{00000000-0005-0000-0000-0000BE0B0000}"/>
    <cellStyle name="Comma 2 2 3 9 3 2" xfId="2937" xr:uid="{00000000-0005-0000-0000-0000BF0B0000}"/>
    <cellStyle name="Comma 2 2 3 9 3 2 2" xfId="2938" xr:uid="{00000000-0005-0000-0000-0000C00B0000}"/>
    <cellStyle name="Comma 2 2 3 9 3 2 3" xfId="2939" xr:uid="{00000000-0005-0000-0000-0000C10B0000}"/>
    <cellStyle name="Comma 2 2 3 9 3 2 4" xfId="2940" xr:uid="{00000000-0005-0000-0000-0000C20B0000}"/>
    <cellStyle name="Comma 2 2 3 9 3 3" xfId="2941" xr:uid="{00000000-0005-0000-0000-0000C30B0000}"/>
    <cellStyle name="Comma 2 2 3 9 3 4" xfId="2942" xr:uid="{00000000-0005-0000-0000-0000C40B0000}"/>
    <cellStyle name="Comma 2 2 3 9 3 5" xfId="2943" xr:uid="{00000000-0005-0000-0000-0000C50B0000}"/>
    <cellStyle name="Comma 2 2 3 9 4" xfId="2944" xr:uid="{00000000-0005-0000-0000-0000C60B0000}"/>
    <cellStyle name="Comma 2 2 3 9 4 2" xfId="2945" xr:uid="{00000000-0005-0000-0000-0000C70B0000}"/>
    <cellStyle name="Comma 2 2 3 9 4 3" xfId="2946" xr:uid="{00000000-0005-0000-0000-0000C80B0000}"/>
    <cellStyle name="Comma 2 2 3 9 4 4" xfId="2947" xr:uid="{00000000-0005-0000-0000-0000C90B0000}"/>
    <cellStyle name="Comma 2 2 3 9 5" xfId="2948" xr:uid="{00000000-0005-0000-0000-0000CA0B0000}"/>
    <cellStyle name="Comma 2 2 3 9 6" xfId="2949" xr:uid="{00000000-0005-0000-0000-0000CB0B0000}"/>
    <cellStyle name="Comma 2 2 3 9 7" xfId="2950" xr:uid="{00000000-0005-0000-0000-0000CC0B0000}"/>
    <cellStyle name="Comma 2 2 4" xfId="2951" xr:uid="{00000000-0005-0000-0000-0000CD0B0000}"/>
    <cellStyle name="Comma 2 2 4 10" xfId="2952" xr:uid="{00000000-0005-0000-0000-0000CE0B0000}"/>
    <cellStyle name="Comma 2 2 4 2" xfId="2953" xr:uid="{00000000-0005-0000-0000-0000CF0B0000}"/>
    <cellStyle name="Comma 2 2 4 2 2" xfId="2954" xr:uid="{00000000-0005-0000-0000-0000D00B0000}"/>
    <cellStyle name="Comma 2 2 4 2 2 2" xfId="2955" xr:uid="{00000000-0005-0000-0000-0000D10B0000}"/>
    <cellStyle name="Comma 2 2 4 2 2 2 2" xfId="2956" xr:uid="{00000000-0005-0000-0000-0000D20B0000}"/>
    <cellStyle name="Comma 2 2 4 2 2 2 2 2" xfId="2957" xr:uid="{00000000-0005-0000-0000-0000D30B0000}"/>
    <cellStyle name="Comma 2 2 4 2 2 2 2 3" xfId="2958" xr:uid="{00000000-0005-0000-0000-0000D40B0000}"/>
    <cellStyle name="Comma 2 2 4 2 2 2 2 4" xfId="2959" xr:uid="{00000000-0005-0000-0000-0000D50B0000}"/>
    <cellStyle name="Comma 2 2 4 2 2 2 3" xfId="2960" xr:uid="{00000000-0005-0000-0000-0000D60B0000}"/>
    <cellStyle name="Comma 2 2 4 2 2 2 4" xfId="2961" xr:uid="{00000000-0005-0000-0000-0000D70B0000}"/>
    <cellStyle name="Comma 2 2 4 2 2 2 5" xfId="2962" xr:uid="{00000000-0005-0000-0000-0000D80B0000}"/>
    <cellStyle name="Comma 2 2 4 2 2 3" xfId="2963" xr:uid="{00000000-0005-0000-0000-0000D90B0000}"/>
    <cellStyle name="Comma 2 2 4 2 2 3 2" xfId="2964" xr:uid="{00000000-0005-0000-0000-0000DA0B0000}"/>
    <cellStyle name="Comma 2 2 4 2 2 3 3" xfId="2965" xr:uid="{00000000-0005-0000-0000-0000DB0B0000}"/>
    <cellStyle name="Comma 2 2 4 2 2 3 4" xfId="2966" xr:uid="{00000000-0005-0000-0000-0000DC0B0000}"/>
    <cellStyle name="Comma 2 2 4 2 2 4" xfId="2967" xr:uid="{00000000-0005-0000-0000-0000DD0B0000}"/>
    <cellStyle name="Comma 2 2 4 2 2 4 2" xfId="2968" xr:uid="{00000000-0005-0000-0000-0000DE0B0000}"/>
    <cellStyle name="Comma 2 2 4 2 2 4 3" xfId="2969" xr:uid="{00000000-0005-0000-0000-0000DF0B0000}"/>
    <cellStyle name="Comma 2 2 4 2 2 4 4" xfId="2970" xr:uid="{00000000-0005-0000-0000-0000E00B0000}"/>
    <cellStyle name="Comma 2 2 4 2 2 5" xfId="2971" xr:uid="{00000000-0005-0000-0000-0000E10B0000}"/>
    <cellStyle name="Comma 2 2 4 2 2 6" xfId="2972" xr:uid="{00000000-0005-0000-0000-0000E20B0000}"/>
    <cellStyle name="Comma 2 2 4 2 2 7" xfId="2973" xr:uid="{00000000-0005-0000-0000-0000E30B0000}"/>
    <cellStyle name="Comma 2 2 4 2 3" xfId="2974" xr:uid="{00000000-0005-0000-0000-0000E40B0000}"/>
    <cellStyle name="Comma 2 2 4 2 3 2" xfId="2975" xr:uid="{00000000-0005-0000-0000-0000E50B0000}"/>
    <cellStyle name="Comma 2 2 4 2 3 2 2" xfId="2976" xr:uid="{00000000-0005-0000-0000-0000E60B0000}"/>
    <cellStyle name="Comma 2 2 4 2 3 2 2 2" xfId="2977" xr:uid="{00000000-0005-0000-0000-0000E70B0000}"/>
    <cellStyle name="Comma 2 2 4 2 3 2 2 3" xfId="2978" xr:uid="{00000000-0005-0000-0000-0000E80B0000}"/>
    <cellStyle name="Comma 2 2 4 2 3 2 2 4" xfId="2979" xr:uid="{00000000-0005-0000-0000-0000E90B0000}"/>
    <cellStyle name="Comma 2 2 4 2 3 2 3" xfId="2980" xr:uid="{00000000-0005-0000-0000-0000EA0B0000}"/>
    <cellStyle name="Comma 2 2 4 2 3 2 4" xfId="2981" xr:uid="{00000000-0005-0000-0000-0000EB0B0000}"/>
    <cellStyle name="Comma 2 2 4 2 3 2 5" xfId="2982" xr:uid="{00000000-0005-0000-0000-0000EC0B0000}"/>
    <cellStyle name="Comma 2 2 4 2 3 3" xfId="2983" xr:uid="{00000000-0005-0000-0000-0000ED0B0000}"/>
    <cellStyle name="Comma 2 2 4 2 3 3 2" xfId="2984" xr:uid="{00000000-0005-0000-0000-0000EE0B0000}"/>
    <cellStyle name="Comma 2 2 4 2 3 3 3" xfId="2985" xr:uid="{00000000-0005-0000-0000-0000EF0B0000}"/>
    <cellStyle name="Comma 2 2 4 2 3 3 4" xfId="2986" xr:uid="{00000000-0005-0000-0000-0000F00B0000}"/>
    <cellStyle name="Comma 2 2 4 2 3 4" xfId="2987" xr:uid="{00000000-0005-0000-0000-0000F10B0000}"/>
    <cellStyle name="Comma 2 2 4 2 3 4 2" xfId="2988" xr:uid="{00000000-0005-0000-0000-0000F20B0000}"/>
    <cellStyle name="Comma 2 2 4 2 3 4 3" xfId="2989" xr:uid="{00000000-0005-0000-0000-0000F30B0000}"/>
    <cellStyle name="Comma 2 2 4 2 3 4 4" xfId="2990" xr:uid="{00000000-0005-0000-0000-0000F40B0000}"/>
    <cellStyle name="Comma 2 2 4 2 3 5" xfId="2991" xr:uid="{00000000-0005-0000-0000-0000F50B0000}"/>
    <cellStyle name="Comma 2 2 4 2 3 6" xfId="2992" xr:uid="{00000000-0005-0000-0000-0000F60B0000}"/>
    <cellStyle name="Comma 2 2 4 2 3 7" xfId="2993" xr:uid="{00000000-0005-0000-0000-0000F70B0000}"/>
    <cellStyle name="Comma 2 2 4 2 4" xfId="2994" xr:uid="{00000000-0005-0000-0000-0000F80B0000}"/>
    <cellStyle name="Comma 2 2 4 2 4 2" xfId="2995" xr:uid="{00000000-0005-0000-0000-0000F90B0000}"/>
    <cellStyle name="Comma 2 2 4 2 4 2 2" xfId="2996" xr:uid="{00000000-0005-0000-0000-0000FA0B0000}"/>
    <cellStyle name="Comma 2 2 4 2 4 2 3" xfId="2997" xr:uid="{00000000-0005-0000-0000-0000FB0B0000}"/>
    <cellStyle name="Comma 2 2 4 2 4 2 4" xfId="2998" xr:uid="{00000000-0005-0000-0000-0000FC0B0000}"/>
    <cellStyle name="Comma 2 2 4 2 5" xfId="2999" xr:uid="{00000000-0005-0000-0000-0000FD0B0000}"/>
    <cellStyle name="Comma 2 2 4 2 5 2" xfId="3000" xr:uid="{00000000-0005-0000-0000-0000FE0B0000}"/>
    <cellStyle name="Comma 2 2 4 2 5 2 2" xfId="3001" xr:uid="{00000000-0005-0000-0000-0000FF0B0000}"/>
    <cellStyle name="Comma 2 2 4 2 5 2 3" xfId="3002" xr:uid="{00000000-0005-0000-0000-0000000C0000}"/>
    <cellStyle name="Comma 2 2 4 2 5 2 4" xfId="3003" xr:uid="{00000000-0005-0000-0000-0000010C0000}"/>
    <cellStyle name="Comma 2 2 4 2 5 3" xfId="3004" xr:uid="{00000000-0005-0000-0000-0000020C0000}"/>
    <cellStyle name="Comma 2 2 4 2 5 4" xfId="3005" xr:uid="{00000000-0005-0000-0000-0000030C0000}"/>
    <cellStyle name="Comma 2 2 4 2 5 5" xfId="3006" xr:uid="{00000000-0005-0000-0000-0000040C0000}"/>
    <cellStyle name="Comma 2 2 4 2 6" xfId="3007" xr:uid="{00000000-0005-0000-0000-0000050C0000}"/>
    <cellStyle name="Comma 2 2 4 2 6 2" xfId="3008" xr:uid="{00000000-0005-0000-0000-0000060C0000}"/>
    <cellStyle name="Comma 2 2 4 2 6 3" xfId="3009" xr:uid="{00000000-0005-0000-0000-0000070C0000}"/>
    <cellStyle name="Comma 2 2 4 2 6 4" xfId="3010" xr:uid="{00000000-0005-0000-0000-0000080C0000}"/>
    <cellStyle name="Comma 2 2 4 2 7" xfId="3011" xr:uid="{00000000-0005-0000-0000-0000090C0000}"/>
    <cellStyle name="Comma 2 2 4 2 8" xfId="3012" xr:uid="{00000000-0005-0000-0000-00000A0C0000}"/>
    <cellStyle name="Comma 2 2 4 2 9" xfId="3013" xr:uid="{00000000-0005-0000-0000-00000B0C0000}"/>
    <cellStyle name="Comma 2 2 4 3" xfId="3014" xr:uid="{00000000-0005-0000-0000-00000C0C0000}"/>
    <cellStyle name="Comma 2 2 4 3 2" xfId="3015" xr:uid="{00000000-0005-0000-0000-00000D0C0000}"/>
    <cellStyle name="Comma 2 2 4 3 2 2" xfId="3016" xr:uid="{00000000-0005-0000-0000-00000E0C0000}"/>
    <cellStyle name="Comma 2 2 4 3 2 2 2" xfId="3017" xr:uid="{00000000-0005-0000-0000-00000F0C0000}"/>
    <cellStyle name="Comma 2 2 4 3 2 2 3" xfId="3018" xr:uid="{00000000-0005-0000-0000-0000100C0000}"/>
    <cellStyle name="Comma 2 2 4 3 2 2 4" xfId="3019" xr:uid="{00000000-0005-0000-0000-0000110C0000}"/>
    <cellStyle name="Comma 2 2 4 3 2 3" xfId="3020" xr:uid="{00000000-0005-0000-0000-0000120C0000}"/>
    <cellStyle name="Comma 2 2 4 3 2 4" xfId="3021" xr:uid="{00000000-0005-0000-0000-0000130C0000}"/>
    <cellStyle name="Comma 2 2 4 3 2 5" xfId="3022" xr:uid="{00000000-0005-0000-0000-0000140C0000}"/>
    <cellStyle name="Comma 2 2 4 3 3" xfId="3023" xr:uid="{00000000-0005-0000-0000-0000150C0000}"/>
    <cellStyle name="Comma 2 2 4 3 3 2" xfId="3024" xr:uid="{00000000-0005-0000-0000-0000160C0000}"/>
    <cellStyle name="Comma 2 2 4 3 3 3" xfId="3025" xr:uid="{00000000-0005-0000-0000-0000170C0000}"/>
    <cellStyle name="Comma 2 2 4 3 3 4" xfId="3026" xr:uid="{00000000-0005-0000-0000-0000180C0000}"/>
    <cellStyle name="Comma 2 2 4 3 4" xfId="3027" xr:uid="{00000000-0005-0000-0000-0000190C0000}"/>
    <cellStyle name="Comma 2 2 4 3 5" xfId="3028" xr:uid="{00000000-0005-0000-0000-00001A0C0000}"/>
    <cellStyle name="Comma 2 2 4 3 6" xfId="3029" xr:uid="{00000000-0005-0000-0000-00001B0C0000}"/>
    <cellStyle name="Comma 2 2 4 4" xfId="3030" xr:uid="{00000000-0005-0000-0000-00001C0C0000}"/>
    <cellStyle name="Comma 2 2 4 4 2" xfId="3031" xr:uid="{00000000-0005-0000-0000-00001D0C0000}"/>
    <cellStyle name="Comma 2 2 4 4 2 2" xfId="3032" xr:uid="{00000000-0005-0000-0000-00001E0C0000}"/>
    <cellStyle name="Comma 2 2 4 4 2 2 2" xfId="3033" xr:uid="{00000000-0005-0000-0000-00001F0C0000}"/>
    <cellStyle name="Comma 2 2 4 4 2 2 3" xfId="3034" xr:uid="{00000000-0005-0000-0000-0000200C0000}"/>
    <cellStyle name="Comma 2 2 4 4 2 2 4" xfId="3035" xr:uid="{00000000-0005-0000-0000-0000210C0000}"/>
    <cellStyle name="Comma 2 2 4 4 2 3" xfId="3036" xr:uid="{00000000-0005-0000-0000-0000220C0000}"/>
    <cellStyle name="Comma 2 2 4 4 2 4" xfId="3037" xr:uid="{00000000-0005-0000-0000-0000230C0000}"/>
    <cellStyle name="Comma 2 2 4 4 2 5" xfId="3038" xr:uid="{00000000-0005-0000-0000-0000240C0000}"/>
    <cellStyle name="Comma 2 2 4 4 3" xfId="3039" xr:uid="{00000000-0005-0000-0000-0000250C0000}"/>
    <cellStyle name="Comma 2 2 4 4 3 2" xfId="3040" xr:uid="{00000000-0005-0000-0000-0000260C0000}"/>
    <cellStyle name="Comma 2 2 4 4 3 3" xfId="3041" xr:uid="{00000000-0005-0000-0000-0000270C0000}"/>
    <cellStyle name="Comma 2 2 4 4 3 4" xfId="3042" xr:uid="{00000000-0005-0000-0000-0000280C0000}"/>
    <cellStyle name="Comma 2 2 4 4 4" xfId="3043" xr:uid="{00000000-0005-0000-0000-0000290C0000}"/>
    <cellStyle name="Comma 2 2 4 4 5" xfId="3044" xr:uid="{00000000-0005-0000-0000-00002A0C0000}"/>
    <cellStyle name="Comma 2 2 4 4 6" xfId="3045" xr:uid="{00000000-0005-0000-0000-00002B0C0000}"/>
    <cellStyle name="Comma 2 2 4 5" xfId="3046" xr:uid="{00000000-0005-0000-0000-00002C0C0000}"/>
    <cellStyle name="Comma 2 2 4 6" xfId="3047" xr:uid="{00000000-0005-0000-0000-00002D0C0000}"/>
    <cellStyle name="Comma 2 2 4 6 2" xfId="3048" xr:uid="{00000000-0005-0000-0000-00002E0C0000}"/>
    <cellStyle name="Comma 2 2 4 6 2 2" xfId="3049" xr:uid="{00000000-0005-0000-0000-00002F0C0000}"/>
    <cellStyle name="Comma 2 2 4 6 2 3" xfId="3050" xr:uid="{00000000-0005-0000-0000-0000300C0000}"/>
    <cellStyle name="Comma 2 2 4 6 2 4" xfId="3051" xr:uid="{00000000-0005-0000-0000-0000310C0000}"/>
    <cellStyle name="Comma 2 2 4 6 3" xfId="3052" xr:uid="{00000000-0005-0000-0000-0000320C0000}"/>
    <cellStyle name="Comma 2 2 4 6 4" xfId="3053" xr:uid="{00000000-0005-0000-0000-0000330C0000}"/>
    <cellStyle name="Comma 2 2 4 6 5" xfId="3054" xr:uid="{00000000-0005-0000-0000-0000340C0000}"/>
    <cellStyle name="Comma 2 2 4 7" xfId="3055" xr:uid="{00000000-0005-0000-0000-0000350C0000}"/>
    <cellStyle name="Comma 2 2 4 7 2" xfId="3056" xr:uid="{00000000-0005-0000-0000-0000360C0000}"/>
    <cellStyle name="Comma 2 2 4 7 3" xfId="3057" xr:uid="{00000000-0005-0000-0000-0000370C0000}"/>
    <cellStyle name="Comma 2 2 4 7 4" xfId="3058" xr:uid="{00000000-0005-0000-0000-0000380C0000}"/>
    <cellStyle name="Comma 2 2 4 8" xfId="3059" xr:uid="{00000000-0005-0000-0000-0000390C0000}"/>
    <cellStyle name="Comma 2 2 4 9" xfId="3060" xr:uid="{00000000-0005-0000-0000-00003A0C0000}"/>
    <cellStyle name="Comma 2 2 5" xfId="3061" xr:uid="{00000000-0005-0000-0000-00003B0C0000}"/>
    <cellStyle name="Comma 2 2 5 10" xfId="3062" xr:uid="{00000000-0005-0000-0000-00003C0C0000}"/>
    <cellStyle name="Comma 2 2 5 11" xfId="3063" xr:uid="{00000000-0005-0000-0000-00003D0C0000}"/>
    <cellStyle name="Comma 2 2 5 2" xfId="3064" xr:uid="{00000000-0005-0000-0000-00003E0C0000}"/>
    <cellStyle name="Comma 2 2 5 2 2" xfId="3065" xr:uid="{00000000-0005-0000-0000-00003F0C0000}"/>
    <cellStyle name="Comma 2 2 5 2 2 2" xfId="3066" xr:uid="{00000000-0005-0000-0000-0000400C0000}"/>
    <cellStyle name="Comma 2 2 5 2 2 2 2" xfId="3067" xr:uid="{00000000-0005-0000-0000-0000410C0000}"/>
    <cellStyle name="Comma 2 2 5 2 2 2 2 2" xfId="3068" xr:uid="{00000000-0005-0000-0000-0000420C0000}"/>
    <cellStyle name="Comma 2 2 5 2 2 2 2 3" xfId="3069" xr:uid="{00000000-0005-0000-0000-0000430C0000}"/>
    <cellStyle name="Comma 2 2 5 2 2 2 2 4" xfId="3070" xr:uid="{00000000-0005-0000-0000-0000440C0000}"/>
    <cellStyle name="Comma 2 2 5 2 2 2 3" xfId="3071" xr:uid="{00000000-0005-0000-0000-0000450C0000}"/>
    <cellStyle name="Comma 2 2 5 2 2 2 4" xfId="3072" xr:uid="{00000000-0005-0000-0000-0000460C0000}"/>
    <cellStyle name="Comma 2 2 5 2 2 2 5" xfId="3073" xr:uid="{00000000-0005-0000-0000-0000470C0000}"/>
    <cellStyle name="Comma 2 2 5 2 2 3" xfId="3074" xr:uid="{00000000-0005-0000-0000-0000480C0000}"/>
    <cellStyle name="Comma 2 2 5 2 2 3 2" xfId="3075" xr:uid="{00000000-0005-0000-0000-0000490C0000}"/>
    <cellStyle name="Comma 2 2 5 2 2 3 3" xfId="3076" xr:uid="{00000000-0005-0000-0000-00004A0C0000}"/>
    <cellStyle name="Comma 2 2 5 2 2 3 4" xfId="3077" xr:uid="{00000000-0005-0000-0000-00004B0C0000}"/>
    <cellStyle name="Comma 2 2 5 2 2 4" xfId="3078" xr:uid="{00000000-0005-0000-0000-00004C0C0000}"/>
    <cellStyle name="Comma 2 2 5 2 2 5" xfId="3079" xr:uid="{00000000-0005-0000-0000-00004D0C0000}"/>
    <cellStyle name="Comma 2 2 5 2 2 6" xfId="3080" xr:uid="{00000000-0005-0000-0000-00004E0C0000}"/>
    <cellStyle name="Comma 2 2 5 2 3" xfId="3081" xr:uid="{00000000-0005-0000-0000-00004F0C0000}"/>
    <cellStyle name="Comma 2 2 5 2 3 2" xfId="3082" xr:uid="{00000000-0005-0000-0000-0000500C0000}"/>
    <cellStyle name="Comma 2 2 5 2 3 2 2" xfId="3083" xr:uid="{00000000-0005-0000-0000-0000510C0000}"/>
    <cellStyle name="Comma 2 2 5 2 3 2 2 2" xfId="3084" xr:uid="{00000000-0005-0000-0000-0000520C0000}"/>
    <cellStyle name="Comma 2 2 5 2 3 2 2 3" xfId="3085" xr:uid="{00000000-0005-0000-0000-0000530C0000}"/>
    <cellStyle name="Comma 2 2 5 2 3 2 2 4" xfId="3086" xr:uid="{00000000-0005-0000-0000-0000540C0000}"/>
    <cellStyle name="Comma 2 2 5 2 3 2 3" xfId="3087" xr:uid="{00000000-0005-0000-0000-0000550C0000}"/>
    <cellStyle name="Comma 2 2 5 2 3 2 4" xfId="3088" xr:uid="{00000000-0005-0000-0000-0000560C0000}"/>
    <cellStyle name="Comma 2 2 5 2 3 2 5" xfId="3089" xr:uid="{00000000-0005-0000-0000-0000570C0000}"/>
    <cellStyle name="Comma 2 2 5 2 3 3" xfId="3090" xr:uid="{00000000-0005-0000-0000-0000580C0000}"/>
    <cellStyle name="Comma 2 2 5 2 3 3 2" xfId="3091" xr:uid="{00000000-0005-0000-0000-0000590C0000}"/>
    <cellStyle name="Comma 2 2 5 2 3 3 3" xfId="3092" xr:uid="{00000000-0005-0000-0000-00005A0C0000}"/>
    <cellStyle name="Comma 2 2 5 2 3 3 4" xfId="3093" xr:uid="{00000000-0005-0000-0000-00005B0C0000}"/>
    <cellStyle name="Comma 2 2 5 2 3 4" xfId="3094" xr:uid="{00000000-0005-0000-0000-00005C0C0000}"/>
    <cellStyle name="Comma 2 2 5 2 3 5" xfId="3095" xr:uid="{00000000-0005-0000-0000-00005D0C0000}"/>
    <cellStyle name="Comma 2 2 5 2 3 6" xfId="3096" xr:uid="{00000000-0005-0000-0000-00005E0C0000}"/>
    <cellStyle name="Comma 2 2 5 2 4" xfId="3097" xr:uid="{00000000-0005-0000-0000-00005F0C0000}"/>
    <cellStyle name="Comma 2 2 5 2 4 2" xfId="3098" xr:uid="{00000000-0005-0000-0000-0000600C0000}"/>
    <cellStyle name="Comma 2 2 5 2 4 2 2" xfId="3099" xr:uid="{00000000-0005-0000-0000-0000610C0000}"/>
    <cellStyle name="Comma 2 2 5 2 4 2 3" xfId="3100" xr:uid="{00000000-0005-0000-0000-0000620C0000}"/>
    <cellStyle name="Comma 2 2 5 2 4 2 4" xfId="3101" xr:uid="{00000000-0005-0000-0000-0000630C0000}"/>
    <cellStyle name="Comma 2 2 5 2 4 3" xfId="3102" xr:uid="{00000000-0005-0000-0000-0000640C0000}"/>
    <cellStyle name="Comma 2 2 5 2 4 4" xfId="3103" xr:uid="{00000000-0005-0000-0000-0000650C0000}"/>
    <cellStyle name="Comma 2 2 5 2 4 5" xfId="3104" xr:uid="{00000000-0005-0000-0000-0000660C0000}"/>
    <cellStyle name="Comma 2 2 5 2 5" xfId="3105" xr:uid="{00000000-0005-0000-0000-0000670C0000}"/>
    <cellStyle name="Comma 2 2 5 2 5 2" xfId="3106" xr:uid="{00000000-0005-0000-0000-0000680C0000}"/>
    <cellStyle name="Comma 2 2 5 2 5 3" xfId="3107" xr:uid="{00000000-0005-0000-0000-0000690C0000}"/>
    <cellStyle name="Comma 2 2 5 2 5 4" xfId="3108" xr:uid="{00000000-0005-0000-0000-00006A0C0000}"/>
    <cellStyle name="Comma 2 2 5 2 6" xfId="3109" xr:uid="{00000000-0005-0000-0000-00006B0C0000}"/>
    <cellStyle name="Comma 2 2 5 2 7" xfId="3110" xr:uid="{00000000-0005-0000-0000-00006C0C0000}"/>
    <cellStyle name="Comma 2 2 5 2 8" xfId="3111" xr:uid="{00000000-0005-0000-0000-00006D0C0000}"/>
    <cellStyle name="Comma 2 2 5 3" xfId="3112" xr:uid="{00000000-0005-0000-0000-00006E0C0000}"/>
    <cellStyle name="Comma 2 2 5 3 2" xfId="3113" xr:uid="{00000000-0005-0000-0000-00006F0C0000}"/>
    <cellStyle name="Comma 2 2 5 3 2 2" xfId="3114" xr:uid="{00000000-0005-0000-0000-0000700C0000}"/>
    <cellStyle name="Comma 2 2 5 3 2 2 2" xfId="3115" xr:uid="{00000000-0005-0000-0000-0000710C0000}"/>
    <cellStyle name="Comma 2 2 5 3 2 2 3" xfId="3116" xr:uid="{00000000-0005-0000-0000-0000720C0000}"/>
    <cellStyle name="Comma 2 2 5 3 2 2 4" xfId="3117" xr:uid="{00000000-0005-0000-0000-0000730C0000}"/>
    <cellStyle name="Comma 2 2 5 3 2 3" xfId="3118" xr:uid="{00000000-0005-0000-0000-0000740C0000}"/>
    <cellStyle name="Comma 2 2 5 3 2 4" xfId="3119" xr:uid="{00000000-0005-0000-0000-0000750C0000}"/>
    <cellStyle name="Comma 2 2 5 3 2 5" xfId="3120" xr:uid="{00000000-0005-0000-0000-0000760C0000}"/>
    <cellStyle name="Comma 2 2 5 3 3" xfId="3121" xr:uid="{00000000-0005-0000-0000-0000770C0000}"/>
    <cellStyle name="Comma 2 2 5 3 3 2" xfId="3122" xr:uid="{00000000-0005-0000-0000-0000780C0000}"/>
    <cellStyle name="Comma 2 2 5 3 3 3" xfId="3123" xr:uid="{00000000-0005-0000-0000-0000790C0000}"/>
    <cellStyle name="Comma 2 2 5 3 3 4" xfId="3124" xr:uid="{00000000-0005-0000-0000-00007A0C0000}"/>
    <cellStyle name="Comma 2 2 5 3 4" xfId="3125" xr:uid="{00000000-0005-0000-0000-00007B0C0000}"/>
    <cellStyle name="Comma 2 2 5 3 5" xfId="3126" xr:uid="{00000000-0005-0000-0000-00007C0C0000}"/>
    <cellStyle name="Comma 2 2 5 3 6" xfId="3127" xr:uid="{00000000-0005-0000-0000-00007D0C0000}"/>
    <cellStyle name="Comma 2 2 5 4" xfId="3128" xr:uid="{00000000-0005-0000-0000-00007E0C0000}"/>
    <cellStyle name="Comma 2 2 5 4 2" xfId="3129" xr:uid="{00000000-0005-0000-0000-00007F0C0000}"/>
    <cellStyle name="Comma 2 2 5 4 2 2" xfId="3130" xr:uid="{00000000-0005-0000-0000-0000800C0000}"/>
    <cellStyle name="Comma 2 2 5 4 2 2 2" xfId="3131" xr:uid="{00000000-0005-0000-0000-0000810C0000}"/>
    <cellStyle name="Comma 2 2 5 4 2 2 3" xfId="3132" xr:uid="{00000000-0005-0000-0000-0000820C0000}"/>
    <cellStyle name="Comma 2 2 5 4 2 2 4" xfId="3133" xr:uid="{00000000-0005-0000-0000-0000830C0000}"/>
    <cellStyle name="Comma 2 2 5 4 2 3" xfId="3134" xr:uid="{00000000-0005-0000-0000-0000840C0000}"/>
    <cellStyle name="Comma 2 2 5 4 2 4" xfId="3135" xr:uid="{00000000-0005-0000-0000-0000850C0000}"/>
    <cellStyle name="Comma 2 2 5 4 2 5" xfId="3136" xr:uid="{00000000-0005-0000-0000-0000860C0000}"/>
    <cellStyle name="Comma 2 2 5 4 3" xfId="3137" xr:uid="{00000000-0005-0000-0000-0000870C0000}"/>
    <cellStyle name="Comma 2 2 5 4 3 2" xfId="3138" xr:uid="{00000000-0005-0000-0000-0000880C0000}"/>
    <cellStyle name="Comma 2 2 5 4 3 3" xfId="3139" xr:uid="{00000000-0005-0000-0000-0000890C0000}"/>
    <cellStyle name="Comma 2 2 5 4 3 4" xfId="3140" xr:uid="{00000000-0005-0000-0000-00008A0C0000}"/>
    <cellStyle name="Comma 2 2 5 4 4" xfId="3141" xr:uid="{00000000-0005-0000-0000-00008B0C0000}"/>
    <cellStyle name="Comma 2 2 5 4 5" xfId="3142" xr:uid="{00000000-0005-0000-0000-00008C0C0000}"/>
    <cellStyle name="Comma 2 2 5 4 6" xfId="3143" xr:uid="{00000000-0005-0000-0000-00008D0C0000}"/>
    <cellStyle name="Comma 2 2 5 5" xfId="3144" xr:uid="{00000000-0005-0000-0000-00008E0C0000}"/>
    <cellStyle name="Comma 2 2 5 6" xfId="3145" xr:uid="{00000000-0005-0000-0000-00008F0C0000}"/>
    <cellStyle name="Comma 2 2 5 6 2" xfId="3146" xr:uid="{00000000-0005-0000-0000-0000900C0000}"/>
    <cellStyle name="Comma 2 2 5 6 2 2" xfId="3147" xr:uid="{00000000-0005-0000-0000-0000910C0000}"/>
    <cellStyle name="Comma 2 2 5 6 2 3" xfId="3148" xr:uid="{00000000-0005-0000-0000-0000920C0000}"/>
    <cellStyle name="Comma 2 2 5 6 2 4" xfId="3149" xr:uid="{00000000-0005-0000-0000-0000930C0000}"/>
    <cellStyle name="Comma 2 2 5 6 3" xfId="3150" xr:uid="{00000000-0005-0000-0000-0000940C0000}"/>
    <cellStyle name="Comma 2 2 5 6 4" xfId="3151" xr:uid="{00000000-0005-0000-0000-0000950C0000}"/>
    <cellStyle name="Comma 2 2 5 6 5" xfId="3152" xr:uid="{00000000-0005-0000-0000-0000960C0000}"/>
    <cellStyle name="Comma 2 2 5 7" xfId="3153" xr:uid="{00000000-0005-0000-0000-0000970C0000}"/>
    <cellStyle name="Comma 2 2 5 7 2" xfId="3154" xr:uid="{00000000-0005-0000-0000-0000980C0000}"/>
    <cellStyle name="Comma 2 2 5 7 3" xfId="3155" xr:uid="{00000000-0005-0000-0000-0000990C0000}"/>
    <cellStyle name="Comma 2 2 5 7 4" xfId="3156" xr:uid="{00000000-0005-0000-0000-00009A0C0000}"/>
    <cellStyle name="Comma 2 2 5 8" xfId="3157" xr:uid="{00000000-0005-0000-0000-00009B0C0000}"/>
    <cellStyle name="Comma 2 2 5 8 2" xfId="3158" xr:uid="{00000000-0005-0000-0000-00009C0C0000}"/>
    <cellStyle name="Comma 2 2 5 8 3" xfId="3159" xr:uid="{00000000-0005-0000-0000-00009D0C0000}"/>
    <cellStyle name="Comma 2 2 5 8 4" xfId="3160" xr:uid="{00000000-0005-0000-0000-00009E0C0000}"/>
    <cellStyle name="Comma 2 2 5 9" xfId="3161" xr:uid="{00000000-0005-0000-0000-00009F0C0000}"/>
    <cellStyle name="Comma 2 2 6" xfId="3162" xr:uid="{00000000-0005-0000-0000-0000A00C0000}"/>
    <cellStyle name="Comma 2 2 6 2" xfId="3163" xr:uid="{00000000-0005-0000-0000-0000A10C0000}"/>
    <cellStyle name="Comma 2 2 6 3" xfId="3164" xr:uid="{00000000-0005-0000-0000-0000A20C0000}"/>
    <cellStyle name="Comma 2 2 6 3 2" xfId="3165" xr:uid="{00000000-0005-0000-0000-0000A30C0000}"/>
    <cellStyle name="Comma 2 2 6 3 3" xfId="3166" xr:uid="{00000000-0005-0000-0000-0000A40C0000}"/>
    <cellStyle name="Comma 2 2 6 3 4" xfId="3167" xr:uid="{00000000-0005-0000-0000-0000A50C0000}"/>
    <cellStyle name="Comma 2 2 7" xfId="3168" xr:uid="{00000000-0005-0000-0000-0000A60C0000}"/>
    <cellStyle name="Comma 2 2 7 10" xfId="3169" xr:uid="{00000000-0005-0000-0000-0000A70C0000}"/>
    <cellStyle name="Comma 2 2 7 11" xfId="3170" xr:uid="{00000000-0005-0000-0000-0000A80C0000}"/>
    <cellStyle name="Comma 2 2 7 2" xfId="3171" xr:uid="{00000000-0005-0000-0000-0000A90C0000}"/>
    <cellStyle name="Comma 2 2 7 2 2" xfId="3172" xr:uid="{00000000-0005-0000-0000-0000AA0C0000}"/>
    <cellStyle name="Comma 2 2 7 2 2 2" xfId="3173" xr:uid="{00000000-0005-0000-0000-0000AB0C0000}"/>
    <cellStyle name="Comma 2 2 7 2 2 2 2" xfId="3174" xr:uid="{00000000-0005-0000-0000-0000AC0C0000}"/>
    <cellStyle name="Comma 2 2 7 2 2 2 2 2" xfId="3175" xr:uid="{00000000-0005-0000-0000-0000AD0C0000}"/>
    <cellStyle name="Comma 2 2 7 2 2 2 2 3" xfId="3176" xr:uid="{00000000-0005-0000-0000-0000AE0C0000}"/>
    <cellStyle name="Comma 2 2 7 2 2 2 2 4" xfId="3177" xr:uid="{00000000-0005-0000-0000-0000AF0C0000}"/>
    <cellStyle name="Comma 2 2 7 2 2 2 3" xfId="3178" xr:uid="{00000000-0005-0000-0000-0000B00C0000}"/>
    <cellStyle name="Comma 2 2 7 2 2 2 4" xfId="3179" xr:uid="{00000000-0005-0000-0000-0000B10C0000}"/>
    <cellStyle name="Comma 2 2 7 2 2 2 5" xfId="3180" xr:uid="{00000000-0005-0000-0000-0000B20C0000}"/>
    <cellStyle name="Comma 2 2 7 2 2 3" xfId="3181" xr:uid="{00000000-0005-0000-0000-0000B30C0000}"/>
    <cellStyle name="Comma 2 2 7 2 2 3 2" xfId="3182" xr:uid="{00000000-0005-0000-0000-0000B40C0000}"/>
    <cellStyle name="Comma 2 2 7 2 2 3 3" xfId="3183" xr:uid="{00000000-0005-0000-0000-0000B50C0000}"/>
    <cellStyle name="Comma 2 2 7 2 2 3 4" xfId="3184" xr:uid="{00000000-0005-0000-0000-0000B60C0000}"/>
    <cellStyle name="Comma 2 2 7 2 2 4" xfId="3185" xr:uid="{00000000-0005-0000-0000-0000B70C0000}"/>
    <cellStyle name="Comma 2 2 7 2 2 5" xfId="3186" xr:uid="{00000000-0005-0000-0000-0000B80C0000}"/>
    <cellStyle name="Comma 2 2 7 2 2 6" xfId="3187" xr:uid="{00000000-0005-0000-0000-0000B90C0000}"/>
    <cellStyle name="Comma 2 2 7 2 3" xfId="3188" xr:uid="{00000000-0005-0000-0000-0000BA0C0000}"/>
    <cellStyle name="Comma 2 2 7 2 3 2" xfId="3189" xr:uid="{00000000-0005-0000-0000-0000BB0C0000}"/>
    <cellStyle name="Comma 2 2 7 2 3 2 2" xfId="3190" xr:uid="{00000000-0005-0000-0000-0000BC0C0000}"/>
    <cellStyle name="Comma 2 2 7 2 3 2 2 2" xfId="3191" xr:uid="{00000000-0005-0000-0000-0000BD0C0000}"/>
    <cellStyle name="Comma 2 2 7 2 3 2 2 3" xfId="3192" xr:uid="{00000000-0005-0000-0000-0000BE0C0000}"/>
    <cellStyle name="Comma 2 2 7 2 3 2 2 4" xfId="3193" xr:uid="{00000000-0005-0000-0000-0000BF0C0000}"/>
    <cellStyle name="Comma 2 2 7 2 3 2 3" xfId="3194" xr:uid="{00000000-0005-0000-0000-0000C00C0000}"/>
    <cellStyle name="Comma 2 2 7 2 3 2 4" xfId="3195" xr:uid="{00000000-0005-0000-0000-0000C10C0000}"/>
    <cellStyle name="Comma 2 2 7 2 3 2 5" xfId="3196" xr:uid="{00000000-0005-0000-0000-0000C20C0000}"/>
    <cellStyle name="Comma 2 2 7 2 3 3" xfId="3197" xr:uid="{00000000-0005-0000-0000-0000C30C0000}"/>
    <cellStyle name="Comma 2 2 7 2 3 3 2" xfId="3198" xr:uid="{00000000-0005-0000-0000-0000C40C0000}"/>
    <cellStyle name="Comma 2 2 7 2 3 3 3" xfId="3199" xr:uid="{00000000-0005-0000-0000-0000C50C0000}"/>
    <cellStyle name="Comma 2 2 7 2 3 3 4" xfId="3200" xr:uid="{00000000-0005-0000-0000-0000C60C0000}"/>
    <cellStyle name="Comma 2 2 7 2 3 4" xfId="3201" xr:uid="{00000000-0005-0000-0000-0000C70C0000}"/>
    <cellStyle name="Comma 2 2 7 2 3 5" xfId="3202" xr:uid="{00000000-0005-0000-0000-0000C80C0000}"/>
    <cellStyle name="Comma 2 2 7 2 3 6" xfId="3203" xr:uid="{00000000-0005-0000-0000-0000C90C0000}"/>
    <cellStyle name="Comma 2 2 7 2 4" xfId="3204" xr:uid="{00000000-0005-0000-0000-0000CA0C0000}"/>
    <cellStyle name="Comma 2 2 7 2 4 2" xfId="3205" xr:uid="{00000000-0005-0000-0000-0000CB0C0000}"/>
    <cellStyle name="Comma 2 2 7 2 4 2 2" xfId="3206" xr:uid="{00000000-0005-0000-0000-0000CC0C0000}"/>
    <cellStyle name="Comma 2 2 7 2 4 2 3" xfId="3207" xr:uid="{00000000-0005-0000-0000-0000CD0C0000}"/>
    <cellStyle name="Comma 2 2 7 2 4 2 4" xfId="3208" xr:uid="{00000000-0005-0000-0000-0000CE0C0000}"/>
    <cellStyle name="Comma 2 2 7 2 4 3" xfId="3209" xr:uid="{00000000-0005-0000-0000-0000CF0C0000}"/>
    <cellStyle name="Comma 2 2 7 2 4 4" xfId="3210" xr:uid="{00000000-0005-0000-0000-0000D00C0000}"/>
    <cellStyle name="Comma 2 2 7 2 4 5" xfId="3211" xr:uid="{00000000-0005-0000-0000-0000D10C0000}"/>
    <cellStyle name="Comma 2 2 7 2 5" xfId="3212" xr:uid="{00000000-0005-0000-0000-0000D20C0000}"/>
    <cellStyle name="Comma 2 2 7 2 5 2" xfId="3213" xr:uid="{00000000-0005-0000-0000-0000D30C0000}"/>
    <cellStyle name="Comma 2 2 7 2 5 3" xfId="3214" xr:uid="{00000000-0005-0000-0000-0000D40C0000}"/>
    <cellStyle name="Comma 2 2 7 2 5 4" xfId="3215" xr:uid="{00000000-0005-0000-0000-0000D50C0000}"/>
    <cellStyle name="Comma 2 2 7 2 6" xfId="3216" xr:uid="{00000000-0005-0000-0000-0000D60C0000}"/>
    <cellStyle name="Comma 2 2 7 2 7" xfId="3217" xr:uid="{00000000-0005-0000-0000-0000D70C0000}"/>
    <cellStyle name="Comma 2 2 7 2 8" xfId="3218" xr:uid="{00000000-0005-0000-0000-0000D80C0000}"/>
    <cellStyle name="Comma 2 2 7 3" xfId="3219" xr:uid="{00000000-0005-0000-0000-0000D90C0000}"/>
    <cellStyle name="Comma 2 2 7 3 2" xfId="3220" xr:uid="{00000000-0005-0000-0000-0000DA0C0000}"/>
    <cellStyle name="Comma 2 2 7 3 2 2" xfId="3221" xr:uid="{00000000-0005-0000-0000-0000DB0C0000}"/>
    <cellStyle name="Comma 2 2 7 3 2 2 2" xfId="3222" xr:uid="{00000000-0005-0000-0000-0000DC0C0000}"/>
    <cellStyle name="Comma 2 2 7 3 2 2 3" xfId="3223" xr:uid="{00000000-0005-0000-0000-0000DD0C0000}"/>
    <cellStyle name="Comma 2 2 7 3 2 2 4" xfId="3224" xr:uid="{00000000-0005-0000-0000-0000DE0C0000}"/>
    <cellStyle name="Comma 2 2 7 3 2 3" xfId="3225" xr:uid="{00000000-0005-0000-0000-0000DF0C0000}"/>
    <cellStyle name="Comma 2 2 7 3 2 4" xfId="3226" xr:uid="{00000000-0005-0000-0000-0000E00C0000}"/>
    <cellStyle name="Comma 2 2 7 3 2 5" xfId="3227" xr:uid="{00000000-0005-0000-0000-0000E10C0000}"/>
    <cellStyle name="Comma 2 2 7 3 3" xfId="3228" xr:uid="{00000000-0005-0000-0000-0000E20C0000}"/>
    <cellStyle name="Comma 2 2 7 3 3 2" xfId="3229" xr:uid="{00000000-0005-0000-0000-0000E30C0000}"/>
    <cellStyle name="Comma 2 2 7 3 3 3" xfId="3230" xr:uid="{00000000-0005-0000-0000-0000E40C0000}"/>
    <cellStyle name="Comma 2 2 7 3 3 4" xfId="3231" xr:uid="{00000000-0005-0000-0000-0000E50C0000}"/>
    <cellStyle name="Comma 2 2 7 3 4" xfId="3232" xr:uid="{00000000-0005-0000-0000-0000E60C0000}"/>
    <cellStyle name="Comma 2 2 7 3 5" xfId="3233" xr:uid="{00000000-0005-0000-0000-0000E70C0000}"/>
    <cellStyle name="Comma 2 2 7 3 6" xfId="3234" xr:uid="{00000000-0005-0000-0000-0000E80C0000}"/>
    <cellStyle name="Comma 2 2 7 4" xfId="3235" xr:uid="{00000000-0005-0000-0000-0000E90C0000}"/>
    <cellStyle name="Comma 2 2 7 4 2" xfId="3236" xr:uid="{00000000-0005-0000-0000-0000EA0C0000}"/>
    <cellStyle name="Comma 2 2 7 4 2 2" xfId="3237" xr:uid="{00000000-0005-0000-0000-0000EB0C0000}"/>
    <cellStyle name="Comma 2 2 7 4 2 2 2" xfId="3238" xr:uid="{00000000-0005-0000-0000-0000EC0C0000}"/>
    <cellStyle name="Comma 2 2 7 4 2 2 3" xfId="3239" xr:uid="{00000000-0005-0000-0000-0000ED0C0000}"/>
    <cellStyle name="Comma 2 2 7 4 2 2 4" xfId="3240" xr:uid="{00000000-0005-0000-0000-0000EE0C0000}"/>
    <cellStyle name="Comma 2 2 7 4 2 3" xfId="3241" xr:uid="{00000000-0005-0000-0000-0000EF0C0000}"/>
    <cellStyle name="Comma 2 2 7 4 2 4" xfId="3242" xr:uid="{00000000-0005-0000-0000-0000F00C0000}"/>
    <cellStyle name="Comma 2 2 7 4 2 5" xfId="3243" xr:uid="{00000000-0005-0000-0000-0000F10C0000}"/>
    <cellStyle name="Comma 2 2 7 4 3" xfId="3244" xr:uid="{00000000-0005-0000-0000-0000F20C0000}"/>
    <cellStyle name="Comma 2 2 7 4 3 2" xfId="3245" xr:uid="{00000000-0005-0000-0000-0000F30C0000}"/>
    <cellStyle name="Comma 2 2 7 4 3 3" xfId="3246" xr:uid="{00000000-0005-0000-0000-0000F40C0000}"/>
    <cellStyle name="Comma 2 2 7 4 3 4" xfId="3247" xr:uid="{00000000-0005-0000-0000-0000F50C0000}"/>
    <cellStyle name="Comma 2 2 7 4 4" xfId="3248" xr:uid="{00000000-0005-0000-0000-0000F60C0000}"/>
    <cellStyle name="Comma 2 2 7 4 5" xfId="3249" xr:uid="{00000000-0005-0000-0000-0000F70C0000}"/>
    <cellStyle name="Comma 2 2 7 4 6" xfId="3250" xr:uid="{00000000-0005-0000-0000-0000F80C0000}"/>
    <cellStyle name="Comma 2 2 7 5" xfId="3251" xr:uid="{00000000-0005-0000-0000-0000F90C0000}"/>
    <cellStyle name="Comma 2 2 7 6" xfId="3252" xr:uid="{00000000-0005-0000-0000-0000FA0C0000}"/>
    <cellStyle name="Comma 2 2 7 6 2" xfId="3253" xr:uid="{00000000-0005-0000-0000-0000FB0C0000}"/>
    <cellStyle name="Comma 2 2 7 6 2 2" xfId="3254" xr:uid="{00000000-0005-0000-0000-0000FC0C0000}"/>
    <cellStyle name="Comma 2 2 7 6 2 3" xfId="3255" xr:uid="{00000000-0005-0000-0000-0000FD0C0000}"/>
    <cellStyle name="Comma 2 2 7 6 2 4" xfId="3256" xr:uid="{00000000-0005-0000-0000-0000FE0C0000}"/>
    <cellStyle name="Comma 2 2 7 6 3" xfId="3257" xr:uid="{00000000-0005-0000-0000-0000FF0C0000}"/>
    <cellStyle name="Comma 2 2 7 6 4" xfId="3258" xr:uid="{00000000-0005-0000-0000-0000000D0000}"/>
    <cellStyle name="Comma 2 2 7 6 5" xfId="3259" xr:uid="{00000000-0005-0000-0000-0000010D0000}"/>
    <cellStyle name="Comma 2 2 7 7" xfId="3260" xr:uid="{00000000-0005-0000-0000-0000020D0000}"/>
    <cellStyle name="Comma 2 2 7 7 2" xfId="3261" xr:uid="{00000000-0005-0000-0000-0000030D0000}"/>
    <cellStyle name="Comma 2 2 7 7 3" xfId="3262" xr:uid="{00000000-0005-0000-0000-0000040D0000}"/>
    <cellStyle name="Comma 2 2 7 7 4" xfId="3263" xr:uid="{00000000-0005-0000-0000-0000050D0000}"/>
    <cellStyle name="Comma 2 2 7 8" xfId="3264" xr:uid="{00000000-0005-0000-0000-0000060D0000}"/>
    <cellStyle name="Comma 2 2 7 8 2" xfId="3265" xr:uid="{00000000-0005-0000-0000-0000070D0000}"/>
    <cellStyle name="Comma 2 2 7 8 3" xfId="3266" xr:uid="{00000000-0005-0000-0000-0000080D0000}"/>
    <cellStyle name="Comma 2 2 7 8 4" xfId="3267" xr:uid="{00000000-0005-0000-0000-0000090D0000}"/>
    <cellStyle name="Comma 2 2 7 9" xfId="3268" xr:uid="{00000000-0005-0000-0000-00000A0D0000}"/>
    <cellStyle name="Comma 2 2 8" xfId="3269" xr:uid="{00000000-0005-0000-0000-00000B0D0000}"/>
    <cellStyle name="Comma 2 2 8 10" xfId="3270" xr:uid="{00000000-0005-0000-0000-00000C0D0000}"/>
    <cellStyle name="Comma 2 2 8 2" xfId="3271" xr:uid="{00000000-0005-0000-0000-00000D0D0000}"/>
    <cellStyle name="Comma 2 2 8 2 2" xfId="3272" xr:uid="{00000000-0005-0000-0000-00000E0D0000}"/>
    <cellStyle name="Comma 2 2 8 2 2 2" xfId="3273" xr:uid="{00000000-0005-0000-0000-00000F0D0000}"/>
    <cellStyle name="Comma 2 2 8 2 2 2 2" xfId="3274" xr:uid="{00000000-0005-0000-0000-0000100D0000}"/>
    <cellStyle name="Comma 2 2 8 2 2 2 3" xfId="3275" xr:uid="{00000000-0005-0000-0000-0000110D0000}"/>
    <cellStyle name="Comma 2 2 8 2 2 2 4" xfId="3276" xr:uid="{00000000-0005-0000-0000-0000120D0000}"/>
    <cellStyle name="Comma 2 2 8 2 2 3" xfId="3277" xr:uid="{00000000-0005-0000-0000-0000130D0000}"/>
    <cellStyle name="Comma 2 2 8 2 2 4" xfId="3278" xr:uid="{00000000-0005-0000-0000-0000140D0000}"/>
    <cellStyle name="Comma 2 2 8 2 2 5" xfId="3279" xr:uid="{00000000-0005-0000-0000-0000150D0000}"/>
    <cellStyle name="Comma 2 2 8 2 3" xfId="3280" xr:uid="{00000000-0005-0000-0000-0000160D0000}"/>
    <cellStyle name="Comma 2 2 8 2 3 2" xfId="3281" xr:uid="{00000000-0005-0000-0000-0000170D0000}"/>
    <cellStyle name="Comma 2 2 8 2 3 3" xfId="3282" xr:uid="{00000000-0005-0000-0000-0000180D0000}"/>
    <cellStyle name="Comma 2 2 8 2 3 4" xfId="3283" xr:uid="{00000000-0005-0000-0000-0000190D0000}"/>
    <cellStyle name="Comma 2 2 8 2 4" xfId="3284" xr:uid="{00000000-0005-0000-0000-00001A0D0000}"/>
    <cellStyle name="Comma 2 2 8 2 5" xfId="3285" xr:uid="{00000000-0005-0000-0000-00001B0D0000}"/>
    <cellStyle name="Comma 2 2 8 2 6" xfId="3286" xr:uid="{00000000-0005-0000-0000-00001C0D0000}"/>
    <cellStyle name="Comma 2 2 8 3" xfId="3287" xr:uid="{00000000-0005-0000-0000-00001D0D0000}"/>
    <cellStyle name="Comma 2 2 8 3 2" xfId="3288" xr:uid="{00000000-0005-0000-0000-00001E0D0000}"/>
    <cellStyle name="Comma 2 2 8 3 2 2" xfId="3289" xr:uid="{00000000-0005-0000-0000-00001F0D0000}"/>
    <cellStyle name="Comma 2 2 8 3 2 2 2" xfId="3290" xr:uid="{00000000-0005-0000-0000-0000200D0000}"/>
    <cellStyle name="Comma 2 2 8 3 2 2 3" xfId="3291" xr:uid="{00000000-0005-0000-0000-0000210D0000}"/>
    <cellStyle name="Comma 2 2 8 3 2 2 4" xfId="3292" xr:uid="{00000000-0005-0000-0000-0000220D0000}"/>
    <cellStyle name="Comma 2 2 8 3 2 3" xfId="3293" xr:uid="{00000000-0005-0000-0000-0000230D0000}"/>
    <cellStyle name="Comma 2 2 8 3 2 4" xfId="3294" xr:uid="{00000000-0005-0000-0000-0000240D0000}"/>
    <cellStyle name="Comma 2 2 8 3 2 5" xfId="3295" xr:uid="{00000000-0005-0000-0000-0000250D0000}"/>
    <cellStyle name="Comma 2 2 8 3 3" xfId="3296" xr:uid="{00000000-0005-0000-0000-0000260D0000}"/>
    <cellStyle name="Comma 2 2 8 3 3 2" xfId="3297" xr:uid="{00000000-0005-0000-0000-0000270D0000}"/>
    <cellStyle name="Comma 2 2 8 3 3 3" xfId="3298" xr:uid="{00000000-0005-0000-0000-0000280D0000}"/>
    <cellStyle name="Comma 2 2 8 3 3 4" xfId="3299" xr:uid="{00000000-0005-0000-0000-0000290D0000}"/>
    <cellStyle name="Comma 2 2 8 3 4" xfId="3300" xr:uid="{00000000-0005-0000-0000-00002A0D0000}"/>
    <cellStyle name="Comma 2 2 8 3 5" xfId="3301" xr:uid="{00000000-0005-0000-0000-00002B0D0000}"/>
    <cellStyle name="Comma 2 2 8 3 6" xfId="3302" xr:uid="{00000000-0005-0000-0000-00002C0D0000}"/>
    <cellStyle name="Comma 2 2 8 4" xfId="3303" xr:uid="{00000000-0005-0000-0000-00002D0D0000}"/>
    <cellStyle name="Comma 2 2 8 5" xfId="3304" xr:uid="{00000000-0005-0000-0000-00002E0D0000}"/>
    <cellStyle name="Comma 2 2 8 5 2" xfId="3305" xr:uid="{00000000-0005-0000-0000-00002F0D0000}"/>
    <cellStyle name="Comma 2 2 8 5 2 2" xfId="3306" xr:uid="{00000000-0005-0000-0000-0000300D0000}"/>
    <cellStyle name="Comma 2 2 8 5 2 3" xfId="3307" xr:uid="{00000000-0005-0000-0000-0000310D0000}"/>
    <cellStyle name="Comma 2 2 8 5 2 4" xfId="3308" xr:uid="{00000000-0005-0000-0000-0000320D0000}"/>
    <cellStyle name="Comma 2 2 8 5 3" xfId="3309" xr:uid="{00000000-0005-0000-0000-0000330D0000}"/>
    <cellStyle name="Comma 2 2 8 5 4" xfId="3310" xr:uid="{00000000-0005-0000-0000-0000340D0000}"/>
    <cellStyle name="Comma 2 2 8 5 5" xfId="3311" xr:uid="{00000000-0005-0000-0000-0000350D0000}"/>
    <cellStyle name="Comma 2 2 8 6" xfId="3312" xr:uid="{00000000-0005-0000-0000-0000360D0000}"/>
    <cellStyle name="Comma 2 2 8 6 2" xfId="3313" xr:uid="{00000000-0005-0000-0000-0000370D0000}"/>
    <cellStyle name="Comma 2 2 8 6 3" xfId="3314" xr:uid="{00000000-0005-0000-0000-0000380D0000}"/>
    <cellStyle name="Comma 2 2 8 6 4" xfId="3315" xr:uid="{00000000-0005-0000-0000-0000390D0000}"/>
    <cellStyle name="Comma 2 2 8 7" xfId="3316" xr:uid="{00000000-0005-0000-0000-00003A0D0000}"/>
    <cellStyle name="Comma 2 2 8 7 2" xfId="3317" xr:uid="{00000000-0005-0000-0000-00003B0D0000}"/>
    <cellStyle name="Comma 2 2 8 7 3" xfId="3318" xr:uid="{00000000-0005-0000-0000-00003C0D0000}"/>
    <cellStyle name="Comma 2 2 8 7 4" xfId="3319" xr:uid="{00000000-0005-0000-0000-00003D0D0000}"/>
    <cellStyle name="Comma 2 2 8 8" xfId="3320" xr:uid="{00000000-0005-0000-0000-00003E0D0000}"/>
    <cellStyle name="Comma 2 2 8 9" xfId="3321" xr:uid="{00000000-0005-0000-0000-00003F0D0000}"/>
    <cellStyle name="Comma 2 2 9" xfId="3322" xr:uid="{00000000-0005-0000-0000-0000400D0000}"/>
    <cellStyle name="Comma 2 2 9 10" xfId="3323" xr:uid="{00000000-0005-0000-0000-0000410D0000}"/>
    <cellStyle name="Comma 2 2 9 2" xfId="3324" xr:uid="{00000000-0005-0000-0000-0000420D0000}"/>
    <cellStyle name="Comma 2 2 9 2 2" xfId="3325" xr:uid="{00000000-0005-0000-0000-0000430D0000}"/>
    <cellStyle name="Comma 2 2 9 2 2 2" xfId="3326" xr:uid="{00000000-0005-0000-0000-0000440D0000}"/>
    <cellStyle name="Comma 2 2 9 2 2 2 2" xfId="3327" xr:uid="{00000000-0005-0000-0000-0000450D0000}"/>
    <cellStyle name="Comma 2 2 9 2 2 2 3" xfId="3328" xr:uid="{00000000-0005-0000-0000-0000460D0000}"/>
    <cellStyle name="Comma 2 2 9 2 2 2 4" xfId="3329" xr:uid="{00000000-0005-0000-0000-0000470D0000}"/>
    <cellStyle name="Comma 2 2 9 2 2 3" xfId="3330" xr:uid="{00000000-0005-0000-0000-0000480D0000}"/>
    <cellStyle name="Comma 2 2 9 2 2 4" xfId="3331" xr:uid="{00000000-0005-0000-0000-0000490D0000}"/>
    <cellStyle name="Comma 2 2 9 2 2 5" xfId="3332" xr:uid="{00000000-0005-0000-0000-00004A0D0000}"/>
    <cellStyle name="Comma 2 2 9 2 3" xfId="3333" xr:uid="{00000000-0005-0000-0000-00004B0D0000}"/>
    <cellStyle name="Comma 2 2 9 2 3 2" xfId="3334" xr:uid="{00000000-0005-0000-0000-00004C0D0000}"/>
    <cellStyle name="Comma 2 2 9 2 3 3" xfId="3335" xr:uid="{00000000-0005-0000-0000-00004D0D0000}"/>
    <cellStyle name="Comma 2 2 9 2 3 4" xfId="3336" xr:uid="{00000000-0005-0000-0000-00004E0D0000}"/>
    <cellStyle name="Comma 2 2 9 2 4" xfId="3337" xr:uid="{00000000-0005-0000-0000-00004F0D0000}"/>
    <cellStyle name="Comma 2 2 9 2 5" xfId="3338" xr:uid="{00000000-0005-0000-0000-0000500D0000}"/>
    <cellStyle name="Comma 2 2 9 2 6" xfId="3339" xr:uid="{00000000-0005-0000-0000-0000510D0000}"/>
    <cellStyle name="Comma 2 2 9 3" xfId="3340" xr:uid="{00000000-0005-0000-0000-0000520D0000}"/>
    <cellStyle name="Comma 2 2 9 3 2" xfId="3341" xr:uid="{00000000-0005-0000-0000-0000530D0000}"/>
    <cellStyle name="Comma 2 2 9 3 2 2" xfId="3342" xr:uid="{00000000-0005-0000-0000-0000540D0000}"/>
    <cellStyle name="Comma 2 2 9 3 2 2 2" xfId="3343" xr:uid="{00000000-0005-0000-0000-0000550D0000}"/>
    <cellStyle name="Comma 2 2 9 3 2 2 3" xfId="3344" xr:uid="{00000000-0005-0000-0000-0000560D0000}"/>
    <cellStyle name="Comma 2 2 9 3 2 2 4" xfId="3345" xr:uid="{00000000-0005-0000-0000-0000570D0000}"/>
    <cellStyle name="Comma 2 2 9 3 2 3" xfId="3346" xr:uid="{00000000-0005-0000-0000-0000580D0000}"/>
    <cellStyle name="Comma 2 2 9 3 2 4" xfId="3347" xr:uid="{00000000-0005-0000-0000-0000590D0000}"/>
    <cellStyle name="Comma 2 2 9 3 2 5" xfId="3348" xr:uid="{00000000-0005-0000-0000-00005A0D0000}"/>
    <cellStyle name="Comma 2 2 9 3 3" xfId="3349" xr:uid="{00000000-0005-0000-0000-00005B0D0000}"/>
    <cellStyle name="Comma 2 2 9 3 3 2" xfId="3350" xr:uid="{00000000-0005-0000-0000-00005C0D0000}"/>
    <cellStyle name="Comma 2 2 9 3 3 3" xfId="3351" xr:uid="{00000000-0005-0000-0000-00005D0D0000}"/>
    <cellStyle name="Comma 2 2 9 3 3 4" xfId="3352" xr:uid="{00000000-0005-0000-0000-00005E0D0000}"/>
    <cellStyle name="Comma 2 2 9 3 4" xfId="3353" xr:uid="{00000000-0005-0000-0000-00005F0D0000}"/>
    <cellStyle name="Comma 2 2 9 3 5" xfId="3354" xr:uid="{00000000-0005-0000-0000-0000600D0000}"/>
    <cellStyle name="Comma 2 2 9 3 6" xfId="3355" xr:uid="{00000000-0005-0000-0000-0000610D0000}"/>
    <cellStyle name="Comma 2 2 9 4" xfId="3356" xr:uid="{00000000-0005-0000-0000-0000620D0000}"/>
    <cellStyle name="Comma 2 2 9 5" xfId="3357" xr:uid="{00000000-0005-0000-0000-0000630D0000}"/>
    <cellStyle name="Comma 2 2 9 5 2" xfId="3358" xr:uid="{00000000-0005-0000-0000-0000640D0000}"/>
    <cellStyle name="Comma 2 2 9 5 2 2" xfId="3359" xr:uid="{00000000-0005-0000-0000-0000650D0000}"/>
    <cellStyle name="Comma 2 2 9 5 2 3" xfId="3360" xr:uid="{00000000-0005-0000-0000-0000660D0000}"/>
    <cellStyle name="Comma 2 2 9 5 2 4" xfId="3361" xr:uid="{00000000-0005-0000-0000-0000670D0000}"/>
    <cellStyle name="Comma 2 2 9 5 3" xfId="3362" xr:uid="{00000000-0005-0000-0000-0000680D0000}"/>
    <cellStyle name="Comma 2 2 9 5 4" xfId="3363" xr:uid="{00000000-0005-0000-0000-0000690D0000}"/>
    <cellStyle name="Comma 2 2 9 5 5" xfId="3364" xr:uid="{00000000-0005-0000-0000-00006A0D0000}"/>
    <cellStyle name="Comma 2 2 9 6" xfId="3365" xr:uid="{00000000-0005-0000-0000-00006B0D0000}"/>
    <cellStyle name="Comma 2 2 9 6 2" xfId="3366" xr:uid="{00000000-0005-0000-0000-00006C0D0000}"/>
    <cellStyle name="Comma 2 2 9 6 3" xfId="3367" xr:uid="{00000000-0005-0000-0000-00006D0D0000}"/>
    <cellStyle name="Comma 2 2 9 6 4" xfId="3368" xr:uid="{00000000-0005-0000-0000-00006E0D0000}"/>
    <cellStyle name="Comma 2 2 9 7" xfId="3369" xr:uid="{00000000-0005-0000-0000-00006F0D0000}"/>
    <cellStyle name="Comma 2 2 9 7 2" xfId="3370" xr:uid="{00000000-0005-0000-0000-0000700D0000}"/>
    <cellStyle name="Comma 2 2 9 7 3" xfId="3371" xr:uid="{00000000-0005-0000-0000-0000710D0000}"/>
    <cellStyle name="Comma 2 2 9 7 4" xfId="3372" xr:uid="{00000000-0005-0000-0000-0000720D0000}"/>
    <cellStyle name="Comma 2 2 9 8" xfId="3373" xr:uid="{00000000-0005-0000-0000-0000730D0000}"/>
    <cellStyle name="Comma 2 2 9 9" xfId="3374" xr:uid="{00000000-0005-0000-0000-0000740D0000}"/>
    <cellStyle name="Comma 2 20" xfId="3375" xr:uid="{00000000-0005-0000-0000-0000750D0000}"/>
    <cellStyle name="Comma 2 20 2" xfId="3376" xr:uid="{00000000-0005-0000-0000-0000760D0000}"/>
    <cellStyle name="Comma 2 20 3" xfId="3377" xr:uid="{00000000-0005-0000-0000-0000770D0000}"/>
    <cellStyle name="Comma 2 20 3 2" xfId="3378" xr:uid="{00000000-0005-0000-0000-0000780D0000}"/>
    <cellStyle name="Comma 2 20 3 3" xfId="3379" xr:uid="{00000000-0005-0000-0000-0000790D0000}"/>
    <cellStyle name="Comma 2 20 3 4" xfId="3380" xr:uid="{00000000-0005-0000-0000-00007A0D0000}"/>
    <cellStyle name="Comma 2 21" xfId="3381" xr:uid="{00000000-0005-0000-0000-00007B0D0000}"/>
    <cellStyle name="Comma 2 21 2" xfId="3382" xr:uid="{00000000-0005-0000-0000-00007C0D0000}"/>
    <cellStyle name="Comma 2 21 3" xfId="3383" xr:uid="{00000000-0005-0000-0000-00007D0D0000}"/>
    <cellStyle name="Comma 2 21 3 2" xfId="3384" xr:uid="{00000000-0005-0000-0000-00007E0D0000}"/>
    <cellStyle name="Comma 2 21 3 3" xfId="3385" xr:uid="{00000000-0005-0000-0000-00007F0D0000}"/>
    <cellStyle name="Comma 2 21 3 4" xfId="3386" xr:uid="{00000000-0005-0000-0000-0000800D0000}"/>
    <cellStyle name="Comma 2 22" xfId="3387" xr:uid="{00000000-0005-0000-0000-0000810D0000}"/>
    <cellStyle name="Comma 2 22 2" xfId="3388" xr:uid="{00000000-0005-0000-0000-0000820D0000}"/>
    <cellStyle name="Comma 2 22 3" xfId="3389" xr:uid="{00000000-0005-0000-0000-0000830D0000}"/>
    <cellStyle name="Comma 2 22 3 2" xfId="3390" xr:uid="{00000000-0005-0000-0000-0000840D0000}"/>
    <cellStyle name="Comma 2 22 3 3" xfId="3391" xr:uid="{00000000-0005-0000-0000-0000850D0000}"/>
    <cellStyle name="Comma 2 22 3 4" xfId="3392" xr:uid="{00000000-0005-0000-0000-0000860D0000}"/>
    <cellStyle name="Comma 2 23" xfId="3393" xr:uid="{00000000-0005-0000-0000-0000870D0000}"/>
    <cellStyle name="Comma 2 23 2" xfId="3394" xr:uid="{00000000-0005-0000-0000-0000880D0000}"/>
    <cellStyle name="Comma 2 23 3" xfId="3395" xr:uid="{00000000-0005-0000-0000-0000890D0000}"/>
    <cellStyle name="Comma 2 23 3 2" xfId="3396" xr:uid="{00000000-0005-0000-0000-00008A0D0000}"/>
    <cellStyle name="Comma 2 23 3 3" xfId="3397" xr:uid="{00000000-0005-0000-0000-00008B0D0000}"/>
    <cellStyle name="Comma 2 23 3 4" xfId="3398" xr:uid="{00000000-0005-0000-0000-00008C0D0000}"/>
    <cellStyle name="Comma 2 23 4" xfId="3399" xr:uid="{00000000-0005-0000-0000-00008D0D0000}"/>
    <cellStyle name="Comma 2 23 5" xfId="3400" xr:uid="{00000000-0005-0000-0000-00008E0D0000}"/>
    <cellStyle name="Comma 2 23 6" xfId="3401" xr:uid="{00000000-0005-0000-0000-00008F0D0000}"/>
    <cellStyle name="Comma 2 24" xfId="3402" xr:uid="{00000000-0005-0000-0000-0000900D0000}"/>
    <cellStyle name="Comma 2 25" xfId="3403" xr:uid="{00000000-0005-0000-0000-0000910D0000}"/>
    <cellStyle name="Comma 2 26" xfId="3404" xr:uid="{00000000-0005-0000-0000-0000920D0000}"/>
    <cellStyle name="Comma 2 27" xfId="3405" xr:uid="{00000000-0005-0000-0000-0000930D0000}"/>
    <cellStyle name="Comma 2 28" xfId="3406" xr:uid="{00000000-0005-0000-0000-0000940D0000}"/>
    <cellStyle name="Comma 2 29" xfId="3407" xr:uid="{00000000-0005-0000-0000-0000950D0000}"/>
    <cellStyle name="Comma 2 3" xfId="3408" xr:uid="{00000000-0005-0000-0000-0000960D0000}"/>
    <cellStyle name="Comma 2 3 10" xfId="3409" xr:uid="{00000000-0005-0000-0000-0000970D0000}"/>
    <cellStyle name="Comma 2 3 10 2" xfId="3410" xr:uid="{00000000-0005-0000-0000-0000980D0000}"/>
    <cellStyle name="Comma 2 3 10 2 2" xfId="3411" xr:uid="{00000000-0005-0000-0000-0000990D0000}"/>
    <cellStyle name="Comma 2 3 10 2 2 2" xfId="3412" xr:uid="{00000000-0005-0000-0000-00009A0D0000}"/>
    <cellStyle name="Comma 2 3 10 2 2 3" xfId="3413" xr:uid="{00000000-0005-0000-0000-00009B0D0000}"/>
    <cellStyle name="Comma 2 3 10 2 2 4" xfId="3414" xr:uid="{00000000-0005-0000-0000-00009C0D0000}"/>
    <cellStyle name="Comma 2 3 10 2 3" xfId="3415" xr:uid="{00000000-0005-0000-0000-00009D0D0000}"/>
    <cellStyle name="Comma 2 3 10 2 4" xfId="3416" xr:uid="{00000000-0005-0000-0000-00009E0D0000}"/>
    <cellStyle name="Comma 2 3 10 2 5" xfId="3417" xr:uid="{00000000-0005-0000-0000-00009F0D0000}"/>
    <cellStyle name="Comma 2 3 10 3" xfId="3418" xr:uid="{00000000-0005-0000-0000-0000A00D0000}"/>
    <cellStyle name="Comma 2 3 10 3 2" xfId="3419" xr:uid="{00000000-0005-0000-0000-0000A10D0000}"/>
    <cellStyle name="Comma 2 3 10 3 3" xfId="3420" xr:uid="{00000000-0005-0000-0000-0000A20D0000}"/>
    <cellStyle name="Comma 2 3 10 3 4" xfId="3421" xr:uid="{00000000-0005-0000-0000-0000A30D0000}"/>
    <cellStyle name="Comma 2 3 10 4" xfId="3422" xr:uid="{00000000-0005-0000-0000-0000A40D0000}"/>
    <cellStyle name="Comma 2 3 10 5" xfId="3423" xr:uid="{00000000-0005-0000-0000-0000A50D0000}"/>
    <cellStyle name="Comma 2 3 10 6" xfId="3424" xr:uid="{00000000-0005-0000-0000-0000A60D0000}"/>
    <cellStyle name="Comma 2 3 11" xfId="3425" xr:uid="{00000000-0005-0000-0000-0000A70D0000}"/>
    <cellStyle name="Comma 2 3 12" xfId="3426" xr:uid="{00000000-0005-0000-0000-0000A80D0000}"/>
    <cellStyle name="Comma 2 3 12 2" xfId="3427" xr:uid="{00000000-0005-0000-0000-0000A90D0000}"/>
    <cellStyle name="Comma 2 3 12 2 2" xfId="3428" xr:uid="{00000000-0005-0000-0000-0000AA0D0000}"/>
    <cellStyle name="Comma 2 3 12 2 3" xfId="3429" xr:uid="{00000000-0005-0000-0000-0000AB0D0000}"/>
    <cellStyle name="Comma 2 3 12 2 4" xfId="3430" xr:uid="{00000000-0005-0000-0000-0000AC0D0000}"/>
    <cellStyle name="Comma 2 3 12 3" xfId="3431" xr:uid="{00000000-0005-0000-0000-0000AD0D0000}"/>
    <cellStyle name="Comma 2 3 12 4" xfId="3432" xr:uid="{00000000-0005-0000-0000-0000AE0D0000}"/>
    <cellStyle name="Comma 2 3 12 5" xfId="3433" xr:uid="{00000000-0005-0000-0000-0000AF0D0000}"/>
    <cellStyle name="Comma 2 3 13" xfId="3434" xr:uid="{00000000-0005-0000-0000-0000B00D0000}"/>
    <cellStyle name="Comma 2 3 13 2" xfId="3435" xr:uid="{00000000-0005-0000-0000-0000B10D0000}"/>
    <cellStyle name="Comma 2 3 13 3" xfId="3436" xr:uid="{00000000-0005-0000-0000-0000B20D0000}"/>
    <cellStyle name="Comma 2 3 13 4" xfId="3437" xr:uid="{00000000-0005-0000-0000-0000B30D0000}"/>
    <cellStyle name="Comma 2 3 14" xfId="3438" xr:uid="{00000000-0005-0000-0000-0000B40D0000}"/>
    <cellStyle name="Comma 2 3 15" xfId="3439" xr:uid="{00000000-0005-0000-0000-0000B50D0000}"/>
    <cellStyle name="Comma 2 3 16" xfId="3440" xr:uid="{00000000-0005-0000-0000-0000B60D0000}"/>
    <cellStyle name="Comma 2 3 2" xfId="3441" xr:uid="{00000000-0005-0000-0000-0000B70D0000}"/>
    <cellStyle name="Comma 2 3 2 10" xfId="3442" xr:uid="{00000000-0005-0000-0000-0000B80D0000}"/>
    <cellStyle name="Comma 2 3 2 10 2" xfId="3443" xr:uid="{00000000-0005-0000-0000-0000B90D0000}"/>
    <cellStyle name="Comma 2 3 2 10 2 2" xfId="3444" xr:uid="{00000000-0005-0000-0000-0000BA0D0000}"/>
    <cellStyle name="Comma 2 3 2 10 2 3" xfId="3445" xr:uid="{00000000-0005-0000-0000-0000BB0D0000}"/>
    <cellStyle name="Comma 2 3 2 10 2 4" xfId="3446" xr:uid="{00000000-0005-0000-0000-0000BC0D0000}"/>
    <cellStyle name="Comma 2 3 2 10 3" xfId="3447" xr:uid="{00000000-0005-0000-0000-0000BD0D0000}"/>
    <cellStyle name="Comma 2 3 2 10 4" xfId="3448" xr:uid="{00000000-0005-0000-0000-0000BE0D0000}"/>
    <cellStyle name="Comma 2 3 2 10 5" xfId="3449" xr:uid="{00000000-0005-0000-0000-0000BF0D0000}"/>
    <cellStyle name="Comma 2 3 2 11" xfId="3450" xr:uid="{00000000-0005-0000-0000-0000C00D0000}"/>
    <cellStyle name="Comma 2 3 2 11 2" xfId="3451" xr:uid="{00000000-0005-0000-0000-0000C10D0000}"/>
    <cellStyle name="Comma 2 3 2 11 3" xfId="3452" xr:uid="{00000000-0005-0000-0000-0000C20D0000}"/>
    <cellStyle name="Comma 2 3 2 11 4" xfId="3453" xr:uid="{00000000-0005-0000-0000-0000C30D0000}"/>
    <cellStyle name="Comma 2 3 2 12" xfId="3454" xr:uid="{00000000-0005-0000-0000-0000C40D0000}"/>
    <cellStyle name="Comma 2 3 2 13" xfId="3455" xr:uid="{00000000-0005-0000-0000-0000C50D0000}"/>
    <cellStyle name="Comma 2 3 2 14" xfId="3456" xr:uid="{00000000-0005-0000-0000-0000C60D0000}"/>
    <cellStyle name="Comma 2 3 2 2" xfId="3457" xr:uid="{00000000-0005-0000-0000-0000C70D0000}"/>
    <cellStyle name="Comma 2 3 2 2 10" xfId="3458" xr:uid="{00000000-0005-0000-0000-0000C80D0000}"/>
    <cellStyle name="Comma 2 3 2 2 2" xfId="3459" xr:uid="{00000000-0005-0000-0000-0000C90D0000}"/>
    <cellStyle name="Comma 2 3 2 2 2 2" xfId="3460" xr:uid="{00000000-0005-0000-0000-0000CA0D0000}"/>
    <cellStyle name="Comma 2 3 2 2 2 2 2" xfId="3461" xr:uid="{00000000-0005-0000-0000-0000CB0D0000}"/>
    <cellStyle name="Comma 2 3 2 2 2 2 2 2" xfId="3462" xr:uid="{00000000-0005-0000-0000-0000CC0D0000}"/>
    <cellStyle name="Comma 2 3 2 2 2 2 2 2 2" xfId="3463" xr:uid="{00000000-0005-0000-0000-0000CD0D0000}"/>
    <cellStyle name="Comma 2 3 2 2 2 2 2 2 3" xfId="3464" xr:uid="{00000000-0005-0000-0000-0000CE0D0000}"/>
    <cellStyle name="Comma 2 3 2 2 2 2 2 2 4" xfId="3465" xr:uid="{00000000-0005-0000-0000-0000CF0D0000}"/>
    <cellStyle name="Comma 2 3 2 2 2 2 2 3" xfId="3466" xr:uid="{00000000-0005-0000-0000-0000D00D0000}"/>
    <cellStyle name="Comma 2 3 2 2 2 2 2 4" xfId="3467" xr:uid="{00000000-0005-0000-0000-0000D10D0000}"/>
    <cellStyle name="Comma 2 3 2 2 2 2 2 5" xfId="3468" xr:uid="{00000000-0005-0000-0000-0000D20D0000}"/>
    <cellStyle name="Comma 2 3 2 2 2 2 3" xfId="3469" xr:uid="{00000000-0005-0000-0000-0000D30D0000}"/>
    <cellStyle name="Comma 2 3 2 2 2 2 3 2" xfId="3470" xr:uid="{00000000-0005-0000-0000-0000D40D0000}"/>
    <cellStyle name="Comma 2 3 2 2 2 2 3 3" xfId="3471" xr:uid="{00000000-0005-0000-0000-0000D50D0000}"/>
    <cellStyle name="Comma 2 3 2 2 2 2 3 4" xfId="3472" xr:uid="{00000000-0005-0000-0000-0000D60D0000}"/>
    <cellStyle name="Comma 2 3 2 2 2 2 4" xfId="3473" xr:uid="{00000000-0005-0000-0000-0000D70D0000}"/>
    <cellStyle name="Comma 2 3 2 2 2 2 5" xfId="3474" xr:uid="{00000000-0005-0000-0000-0000D80D0000}"/>
    <cellStyle name="Comma 2 3 2 2 2 2 6" xfId="3475" xr:uid="{00000000-0005-0000-0000-0000D90D0000}"/>
    <cellStyle name="Comma 2 3 2 2 2 3" xfId="3476" xr:uid="{00000000-0005-0000-0000-0000DA0D0000}"/>
    <cellStyle name="Comma 2 3 2 2 2 3 2" xfId="3477" xr:uid="{00000000-0005-0000-0000-0000DB0D0000}"/>
    <cellStyle name="Comma 2 3 2 2 2 3 2 2" xfId="3478" xr:uid="{00000000-0005-0000-0000-0000DC0D0000}"/>
    <cellStyle name="Comma 2 3 2 2 2 3 2 2 2" xfId="3479" xr:uid="{00000000-0005-0000-0000-0000DD0D0000}"/>
    <cellStyle name="Comma 2 3 2 2 2 3 2 2 3" xfId="3480" xr:uid="{00000000-0005-0000-0000-0000DE0D0000}"/>
    <cellStyle name="Comma 2 3 2 2 2 3 2 2 4" xfId="3481" xr:uid="{00000000-0005-0000-0000-0000DF0D0000}"/>
    <cellStyle name="Comma 2 3 2 2 2 3 2 3" xfId="3482" xr:uid="{00000000-0005-0000-0000-0000E00D0000}"/>
    <cellStyle name="Comma 2 3 2 2 2 3 2 4" xfId="3483" xr:uid="{00000000-0005-0000-0000-0000E10D0000}"/>
    <cellStyle name="Comma 2 3 2 2 2 3 2 5" xfId="3484" xr:uid="{00000000-0005-0000-0000-0000E20D0000}"/>
    <cellStyle name="Comma 2 3 2 2 2 3 3" xfId="3485" xr:uid="{00000000-0005-0000-0000-0000E30D0000}"/>
    <cellStyle name="Comma 2 3 2 2 2 3 3 2" xfId="3486" xr:uid="{00000000-0005-0000-0000-0000E40D0000}"/>
    <cellStyle name="Comma 2 3 2 2 2 3 3 3" xfId="3487" xr:uid="{00000000-0005-0000-0000-0000E50D0000}"/>
    <cellStyle name="Comma 2 3 2 2 2 3 3 4" xfId="3488" xr:uid="{00000000-0005-0000-0000-0000E60D0000}"/>
    <cellStyle name="Comma 2 3 2 2 2 3 4" xfId="3489" xr:uid="{00000000-0005-0000-0000-0000E70D0000}"/>
    <cellStyle name="Comma 2 3 2 2 2 3 5" xfId="3490" xr:uid="{00000000-0005-0000-0000-0000E80D0000}"/>
    <cellStyle name="Comma 2 3 2 2 2 3 6" xfId="3491" xr:uid="{00000000-0005-0000-0000-0000E90D0000}"/>
    <cellStyle name="Comma 2 3 2 2 2 4" xfId="3492" xr:uid="{00000000-0005-0000-0000-0000EA0D0000}"/>
    <cellStyle name="Comma 2 3 2 2 2 4 2" xfId="3493" xr:uid="{00000000-0005-0000-0000-0000EB0D0000}"/>
    <cellStyle name="Comma 2 3 2 2 2 4 2 2" xfId="3494" xr:uid="{00000000-0005-0000-0000-0000EC0D0000}"/>
    <cellStyle name="Comma 2 3 2 2 2 4 2 3" xfId="3495" xr:uid="{00000000-0005-0000-0000-0000ED0D0000}"/>
    <cellStyle name="Comma 2 3 2 2 2 4 2 4" xfId="3496" xr:uid="{00000000-0005-0000-0000-0000EE0D0000}"/>
    <cellStyle name="Comma 2 3 2 2 2 4 3" xfId="3497" xr:uid="{00000000-0005-0000-0000-0000EF0D0000}"/>
    <cellStyle name="Comma 2 3 2 2 2 4 4" xfId="3498" xr:uid="{00000000-0005-0000-0000-0000F00D0000}"/>
    <cellStyle name="Comma 2 3 2 2 2 4 5" xfId="3499" xr:uid="{00000000-0005-0000-0000-0000F10D0000}"/>
    <cellStyle name="Comma 2 3 2 2 2 5" xfId="3500" xr:uid="{00000000-0005-0000-0000-0000F20D0000}"/>
    <cellStyle name="Comma 2 3 2 2 2 5 2" xfId="3501" xr:uid="{00000000-0005-0000-0000-0000F30D0000}"/>
    <cellStyle name="Comma 2 3 2 2 2 5 3" xfId="3502" xr:uid="{00000000-0005-0000-0000-0000F40D0000}"/>
    <cellStyle name="Comma 2 3 2 2 2 5 4" xfId="3503" xr:uid="{00000000-0005-0000-0000-0000F50D0000}"/>
    <cellStyle name="Comma 2 3 2 2 2 6" xfId="3504" xr:uid="{00000000-0005-0000-0000-0000F60D0000}"/>
    <cellStyle name="Comma 2 3 2 2 2 7" xfId="3505" xr:uid="{00000000-0005-0000-0000-0000F70D0000}"/>
    <cellStyle name="Comma 2 3 2 2 2 8" xfId="3506" xr:uid="{00000000-0005-0000-0000-0000F80D0000}"/>
    <cellStyle name="Comma 2 3 2 2 3" xfId="3507" xr:uid="{00000000-0005-0000-0000-0000F90D0000}"/>
    <cellStyle name="Comma 2 3 2 2 3 2" xfId="3508" xr:uid="{00000000-0005-0000-0000-0000FA0D0000}"/>
    <cellStyle name="Comma 2 3 2 2 3 2 2" xfId="3509" xr:uid="{00000000-0005-0000-0000-0000FB0D0000}"/>
    <cellStyle name="Comma 2 3 2 2 3 2 2 2" xfId="3510" xr:uid="{00000000-0005-0000-0000-0000FC0D0000}"/>
    <cellStyle name="Comma 2 3 2 2 3 2 2 3" xfId="3511" xr:uid="{00000000-0005-0000-0000-0000FD0D0000}"/>
    <cellStyle name="Comma 2 3 2 2 3 2 2 4" xfId="3512" xr:uid="{00000000-0005-0000-0000-0000FE0D0000}"/>
    <cellStyle name="Comma 2 3 2 2 3 2 3" xfId="3513" xr:uid="{00000000-0005-0000-0000-0000FF0D0000}"/>
    <cellStyle name="Comma 2 3 2 2 3 2 4" xfId="3514" xr:uid="{00000000-0005-0000-0000-0000000E0000}"/>
    <cellStyle name="Comma 2 3 2 2 3 2 5" xfId="3515" xr:uid="{00000000-0005-0000-0000-0000010E0000}"/>
    <cellStyle name="Comma 2 3 2 2 3 3" xfId="3516" xr:uid="{00000000-0005-0000-0000-0000020E0000}"/>
    <cellStyle name="Comma 2 3 2 2 3 3 2" xfId="3517" xr:uid="{00000000-0005-0000-0000-0000030E0000}"/>
    <cellStyle name="Comma 2 3 2 2 3 3 3" xfId="3518" xr:uid="{00000000-0005-0000-0000-0000040E0000}"/>
    <cellStyle name="Comma 2 3 2 2 3 3 4" xfId="3519" xr:uid="{00000000-0005-0000-0000-0000050E0000}"/>
    <cellStyle name="Comma 2 3 2 2 3 4" xfId="3520" xr:uid="{00000000-0005-0000-0000-0000060E0000}"/>
    <cellStyle name="Comma 2 3 2 2 3 5" xfId="3521" xr:uid="{00000000-0005-0000-0000-0000070E0000}"/>
    <cellStyle name="Comma 2 3 2 2 3 6" xfId="3522" xr:uid="{00000000-0005-0000-0000-0000080E0000}"/>
    <cellStyle name="Comma 2 3 2 2 4" xfId="3523" xr:uid="{00000000-0005-0000-0000-0000090E0000}"/>
    <cellStyle name="Comma 2 3 2 2 4 2" xfId="3524" xr:uid="{00000000-0005-0000-0000-00000A0E0000}"/>
    <cellStyle name="Comma 2 3 2 2 4 2 2" xfId="3525" xr:uid="{00000000-0005-0000-0000-00000B0E0000}"/>
    <cellStyle name="Comma 2 3 2 2 4 2 2 2" xfId="3526" xr:uid="{00000000-0005-0000-0000-00000C0E0000}"/>
    <cellStyle name="Comma 2 3 2 2 4 2 2 3" xfId="3527" xr:uid="{00000000-0005-0000-0000-00000D0E0000}"/>
    <cellStyle name="Comma 2 3 2 2 4 2 2 4" xfId="3528" xr:uid="{00000000-0005-0000-0000-00000E0E0000}"/>
    <cellStyle name="Comma 2 3 2 2 4 2 3" xfId="3529" xr:uid="{00000000-0005-0000-0000-00000F0E0000}"/>
    <cellStyle name="Comma 2 3 2 2 4 2 4" xfId="3530" xr:uid="{00000000-0005-0000-0000-0000100E0000}"/>
    <cellStyle name="Comma 2 3 2 2 4 2 5" xfId="3531" xr:uid="{00000000-0005-0000-0000-0000110E0000}"/>
    <cellStyle name="Comma 2 3 2 2 4 3" xfId="3532" xr:uid="{00000000-0005-0000-0000-0000120E0000}"/>
    <cellStyle name="Comma 2 3 2 2 4 3 2" xfId="3533" xr:uid="{00000000-0005-0000-0000-0000130E0000}"/>
    <cellStyle name="Comma 2 3 2 2 4 3 3" xfId="3534" xr:uid="{00000000-0005-0000-0000-0000140E0000}"/>
    <cellStyle name="Comma 2 3 2 2 4 3 4" xfId="3535" xr:uid="{00000000-0005-0000-0000-0000150E0000}"/>
    <cellStyle name="Comma 2 3 2 2 4 4" xfId="3536" xr:uid="{00000000-0005-0000-0000-0000160E0000}"/>
    <cellStyle name="Comma 2 3 2 2 4 5" xfId="3537" xr:uid="{00000000-0005-0000-0000-0000170E0000}"/>
    <cellStyle name="Comma 2 3 2 2 4 6" xfId="3538" xr:uid="{00000000-0005-0000-0000-0000180E0000}"/>
    <cellStyle name="Comma 2 3 2 2 5" xfId="3539" xr:uid="{00000000-0005-0000-0000-0000190E0000}"/>
    <cellStyle name="Comma 2 3 2 2 6" xfId="3540" xr:uid="{00000000-0005-0000-0000-00001A0E0000}"/>
    <cellStyle name="Comma 2 3 2 2 6 2" xfId="3541" xr:uid="{00000000-0005-0000-0000-00001B0E0000}"/>
    <cellStyle name="Comma 2 3 2 2 6 2 2" xfId="3542" xr:uid="{00000000-0005-0000-0000-00001C0E0000}"/>
    <cellStyle name="Comma 2 3 2 2 6 2 3" xfId="3543" xr:uid="{00000000-0005-0000-0000-00001D0E0000}"/>
    <cellStyle name="Comma 2 3 2 2 6 2 4" xfId="3544" xr:uid="{00000000-0005-0000-0000-00001E0E0000}"/>
    <cellStyle name="Comma 2 3 2 2 6 3" xfId="3545" xr:uid="{00000000-0005-0000-0000-00001F0E0000}"/>
    <cellStyle name="Comma 2 3 2 2 6 4" xfId="3546" xr:uid="{00000000-0005-0000-0000-0000200E0000}"/>
    <cellStyle name="Comma 2 3 2 2 6 5" xfId="3547" xr:uid="{00000000-0005-0000-0000-0000210E0000}"/>
    <cellStyle name="Comma 2 3 2 2 7" xfId="3548" xr:uid="{00000000-0005-0000-0000-0000220E0000}"/>
    <cellStyle name="Comma 2 3 2 2 7 2" xfId="3549" xr:uid="{00000000-0005-0000-0000-0000230E0000}"/>
    <cellStyle name="Comma 2 3 2 2 7 3" xfId="3550" xr:uid="{00000000-0005-0000-0000-0000240E0000}"/>
    <cellStyle name="Comma 2 3 2 2 7 4" xfId="3551" xr:uid="{00000000-0005-0000-0000-0000250E0000}"/>
    <cellStyle name="Comma 2 3 2 2 8" xfId="3552" xr:uid="{00000000-0005-0000-0000-0000260E0000}"/>
    <cellStyle name="Comma 2 3 2 2 9" xfId="3553" xr:uid="{00000000-0005-0000-0000-0000270E0000}"/>
    <cellStyle name="Comma 2 3 2 3" xfId="3554" xr:uid="{00000000-0005-0000-0000-0000280E0000}"/>
    <cellStyle name="Comma 2 3 2 3 2" xfId="3555" xr:uid="{00000000-0005-0000-0000-0000290E0000}"/>
    <cellStyle name="Comma 2 3 2 3 2 2" xfId="3556" xr:uid="{00000000-0005-0000-0000-00002A0E0000}"/>
    <cellStyle name="Comma 2 3 2 3 2 2 2" xfId="3557" xr:uid="{00000000-0005-0000-0000-00002B0E0000}"/>
    <cellStyle name="Comma 2 3 2 3 2 2 2 2" xfId="3558" xr:uid="{00000000-0005-0000-0000-00002C0E0000}"/>
    <cellStyle name="Comma 2 3 2 3 2 2 2 2 2" xfId="3559" xr:uid="{00000000-0005-0000-0000-00002D0E0000}"/>
    <cellStyle name="Comma 2 3 2 3 2 2 2 2 3" xfId="3560" xr:uid="{00000000-0005-0000-0000-00002E0E0000}"/>
    <cellStyle name="Comma 2 3 2 3 2 2 2 2 4" xfId="3561" xr:uid="{00000000-0005-0000-0000-00002F0E0000}"/>
    <cellStyle name="Comma 2 3 2 3 2 2 2 3" xfId="3562" xr:uid="{00000000-0005-0000-0000-0000300E0000}"/>
    <cellStyle name="Comma 2 3 2 3 2 2 2 4" xfId="3563" xr:uid="{00000000-0005-0000-0000-0000310E0000}"/>
    <cellStyle name="Comma 2 3 2 3 2 2 2 5" xfId="3564" xr:uid="{00000000-0005-0000-0000-0000320E0000}"/>
    <cellStyle name="Comma 2 3 2 3 2 2 3" xfId="3565" xr:uid="{00000000-0005-0000-0000-0000330E0000}"/>
    <cellStyle name="Comma 2 3 2 3 2 2 3 2" xfId="3566" xr:uid="{00000000-0005-0000-0000-0000340E0000}"/>
    <cellStyle name="Comma 2 3 2 3 2 2 3 3" xfId="3567" xr:uid="{00000000-0005-0000-0000-0000350E0000}"/>
    <cellStyle name="Comma 2 3 2 3 2 2 3 4" xfId="3568" xr:uid="{00000000-0005-0000-0000-0000360E0000}"/>
    <cellStyle name="Comma 2 3 2 3 2 2 4" xfId="3569" xr:uid="{00000000-0005-0000-0000-0000370E0000}"/>
    <cellStyle name="Comma 2 3 2 3 2 2 5" xfId="3570" xr:uid="{00000000-0005-0000-0000-0000380E0000}"/>
    <cellStyle name="Comma 2 3 2 3 2 2 6" xfId="3571" xr:uid="{00000000-0005-0000-0000-0000390E0000}"/>
    <cellStyle name="Comma 2 3 2 3 2 3" xfId="3572" xr:uid="{00000000-0005-0000-0000-00003A0E0000}"/>
    <cellStyle name="Comma 2 3 2 3 2 3 2" xfId="3573" xr:uid="{00000000-0005-0000-0000-00003B0E0000}"/>
    <cellStyle name="Comma 2 3 2 3 2 3 2 2" xfId="3574" xr:uid="{00000000-0005-0000-0000-00003C0E0000}"/>
    <cellStyle name="Comma 2 3 2 3 2 3 2 2 2" xfId="3575" xr:uid="{00000000-0005-0000-0000-00003D0E0000}"/>
    <cellStyle name="Comma 2 3 2 3 2 3 2 2 3" xfId="3576" xr:uid="{00000000-0005-0000-0000-00003E0E0000}"/>
    <cellStyle name="Comma 2 3 2 3 2 3 2 2 4" xfId="3577" xr:uid="{00000000-0005-0000-0000-00003F0E0000}"/>
    <cellStyle name="Comma 2 3 2 3 2 3 2 3" xfId="3578" xr:uid="{00000000-0005-0000-0000-0000400E0000}"/>
    <cellStyle name="Comma 2 3 2 3 2 3 2 4" xfId="3579" xr:uid="{00000000-0005-0000-0000-0000410E0000}"/>
    <cellStyle name="Comma 2 3 2 3 2 3 2 5" xfId="3580" xr:uid="{00000000-0005-0000-0000-0000420E0000}"/>
    <cellStyle name="Comma 2 3 2 3 2 3 3" xfId="3581" xr:uid="{00000000-0005-0000-0000-0000430E0000}"/>
    <cellStyle name="Comma 2 3 2 3 2 3 3 2" xfId="3582" xr:uid="{00000000-0005-0000-0000-0000440E0000}"/>
    <cellStyle name="Comma 2 3 2 3 2 3 3 3" xfId="3583" xr:uid="{00000000-0005-0000-0000-0000450E0000}"/>
    <cellStyle name="Comma 2 3 2 3 2 3 3 4" xfId="3584" xr:uid="{00000000-0005-0000-0000-0000460E0000}"/>
    <cellStyle name="Comma 2 3 2 3 2 3 4" xfId="3585" xr:uid="{00000000-0005-0000-0000-0000470E0000}"/>
    <cellStyle name="Comma 2 3 2 3 2 3 5" xfId="3586" xr:uid="{00000000-0005-0000-0000-0000480E0000}"/>
    <cellStyle name="Comma 2 3 2 3 2 3 6" xfId="3587" xr:uid="{00000000-0005-0000-0000-0000490E0000}"/>
    <cellStyle name="Comma 2 3 2 3 2 4" xfId="3588" xr:uid="{00000000-0005-0000-0000-00004A0E0000}"/>
    <cellStyle name="Comma 2 3 2 3 2 4 2" xfId="3589" xr:uid="{00000000-0005-0000-0000-00004B0E0000}"/>
    <cellStyle name="Comma 2 3 2 3 2 4 2 2" xfId="3590" xr:uid="{00000000-0005-0000-0000-00004C0E0000}"/>
    <cellStyle name="Comma 2 3 2 3 2 4 2 3" xfId="3591" xr:uid="{00000000-0005-0000-0000-00004D0E0000}"/>
    <cellStyle name="Comma 2 3 2 3 2 4 2 4" xfId="3592" xr:uid="{00000000-0005-0000-0000-00004E0E0000}"/>
    <cellStyle name="Comma 2 3 2 3 2 4 3" xfId="3593" xr:uid="{00000000-0005-0000-0000-00004F0E0000}"/>
    <cellStyle name="Comma 2 3 2 3 2 4 4" xfId="3594" xr:uid="{00000000-0005-0000-0000-0000500E0000}"/>
    <cellStyle name="Comma 2 3 2 3 2 4 5" xfId="3595" xr:uid="{00000000-0005-0000-0000-0000510E0000}"/>
    <cellStyle name="Comma 2 3 2 3 2 5" xfId="3596" xr:uid="{00000000-0005-0000-0000-0000520E0000}"/>
    <cellStyle name="Comma 2 3 2 3 2 5 2" xfId="3597" xr:uid="{00000000-0005-0000-0000-0000530E0000}"/>
    <cellStyle name="Comma 2 3 2 3 2 5 3" xfId="3598" xr:uid="{00000000-0005-0000-0000-0000540E0000}"/>
    <cellStyle name="Comma 2 3 2 3 2 5 4" xfId="3599" xr:uid="{00000000-0005-0000-0000-0000550E0000}"/>
    <cellStyle name="Comma 2 3 2 3 2 6" xfId="3600" xr:uid="{00000000-0005-0000-0000-0000560E0000}"/>
    <cellStyle name="Comma 2 3 2 3 2 7" xfId="3601" xr:uid="{00000000-0005-0000-0000-0000570E0000}"/>
    <cellStyle name="Comma 2 3 2 3 2 8" xfId="3602" xr:uid="{00000000-0005-0000-0000-0000580E0000}"/>
    <cellStyle name="Comma 2 3 2 3 3" xfId="3603" xr:uid="{00000000-0005-0000-0000-0000590E0000}"/>
    <cellStyle name="Comma 2 3 2 3 3 2" xfId="3604" xr:uid="{00000000-0005-0000-0000-00005A0E0000}"/>
    <cellStyle name="Comma 2 3 2 3 3 2 2" xfId="3605" xr:uid="{00000000-0005-0000-0000-00005B0E0000}"/>
    <cellStyle name="Comma 2 3 2 3 3 2 2 2" xfId="3606" xr:uid="{00000000-0005-0000-0000-00005C0E0000}"/>
    <cellStyle name="Comma 2 3 2 3 3 2 2 3" xfId="3607" xr:uid="{00000000-0005-0000-0000-00005D0E0000}"/>
    <cellStyle name="Comma 2 3 2 3 3 2 2 4" xfId="3608" xr:uid="{00000000-0005-0000-0000-00005E0E0000}"/>
    <cellStyle name="Comma 2 3 2 3 3 2 3" xfId="3609" xr:uid="{00000000-0005-0000-0000-00005F0E0000}"/>
    <cellStyle name="Comma 2 3 2 3 3 2 4" xfId="3610" xr:uid="{00000000-0005-0000-0000-0000600E0000}"/>
    <cellStyle name="Comma 2 3 2 3 3 2 5" xfId="3611" xr:uid="{00000000-0005-0000-0000-0000610E0000}"/>
    <cellStyle name="Comma 2 3 2 3 3 3" xfId="3612" xr:uid="{00000000-0005-0000-0000-0000620E0000}"/>
    <cellStyle name="Comma 2 3 2 3 3 3 2" xfId="3613" xr:uid="{00000000-0005-0000-0000-0000630E0000}"/>
    <cellStyle name="Comma 2 3 2 3 3 3 3" xfId="3614" xr:uid="{00000000-0005-0000-0000-0000640E0000}"/>
    <cellStyle name="Comma 2 3 2 3 3 3 4" xfId="3615" xr:uid="{00000000-0005-0000-0000-0000650E0000}"/>
    <cellStyle name="Comma 2 3 2 3 3 4" xfId="3616" xr:uid="{00000000-0005-0000-0000-0000660E0000}"/>
    <cellStyle name="Comma 2 3 2 3 3 5" xfId="3617" xr:uid="{00000000-0005-0000-0000-0000670E0000}"/>
    <cellStyle name="Comma 2 3 2 3 3 6" xfId="3618" xr:uid="{00000000-0005-0000-0000-0000680E0000}"/>
    <cellStyle name="Comma 2 3 2 3 4" xfId="3619" xr:uid="{00000000-0005-0000-0000-0000690E0000}"/>
    <cellStyle name="Comma 2 3 2 3 4 2" xfId="3620" xr:uid="{00000000-0005-0000-0000-00006A0E0000}"/>
    <cellStyle name="Comma 2 3 2 3 4 2 2" xfId="3621" xr:uid="{00000000-0005-0000-0000-00006B0E0000}"/>
    <cellStyle name="Comma 2 3 2 3 4 2 2 2" xfId="3622" xr:uid="{00000000-0005-0000-0000-00006C0E0000}"/>
    <cellStyle name="Comma 2 3 2 3 4 2 2 3" xfId="3623" xr:uid="{00000000-0005-0000-0000-00006D0E0000}"/>
    <cellStyle name="Comma 2 3 2 3 4 2 2 4" xfId="3624" xr:uid="{00000000-0005-0000-0000-00006E0E0000}"/>
    <cellStyle name="Comma 2 3 2 3 4 2 3" xfId="3625" xr:uid="{00000000-0005-0000-0000-00006F0E0000}"/>
    <cellStyle name="Comma 2 3 2 3 4 2 4" xfId="3626" xr:uid="{00000000-0005-0000-0000-0000700E0000}"/>
    <cellStyle name="Comma 2 3 2 3 4 2 5" xfId="3627" xr:uid="{00000000-0005-0000-0000-0000710E0000}"/>
    <cellStyle name="Comma 2 3 2 3 4 3" xfId="3628" xr:uid="{00000000-0005-0000-0000-0000720E0000}"/>
    <cellStyle name="Comma 2 3 2 3 4 3 2" xfId="3629" xr:uid="{00000000-0005-0000-0000-0000730E0000}"/>
    <cellStyle name="Comma 2 3 2 3 4 3 3" xfId="3630" xr:uid="{00000000-0005-0000-0000-0000740E0000}"/>
    <cellStyle name="Comma 2 3 2 3 4 3 4" xfId="3631" xr:uid="{00000000-0005-0000-0000-0000750E0000}"/>
    <cellStyle name="Comma 2 3 2 3 4 4" xfId="3632" xr:uid="{00000000-0005-0000-0000-0000760E0000}"/>
    <cellStyle name="Comma 2 3 2 3 4 5" xfId="3633" xr:uid="{00000000-0005-0000-0000-0000770E0000}"/>
    <cellStyle name="Comma 2 3 2 3 4 6" xfId="3634" xr:uid="{00000000-0005-0000-0000-0000780E0000}"/>
    <cellStyle name="Comma 2 3 2 3 5" xfId="3635" xr:uid="{00000000-0005-0000-0000-0000790E0000}"/>
    <cellStyle name="Comma 2 3 2 3 5 2" xfId="3636" xr:uid="{00000000-0005-0000-0000-00007A0E0000}"/>
    <cellStyle name="Comma 2 3 2 3 5 2 2" xfId="3637" xr:uid="{00000000-0005-0000-0000-00007B0E0000}"/>
    <cellStyle name="Comma 2 3 2 3 5 2 3" xfId="3638" xr:uid="{00000000-0005-0000-0000-00007C0E0000}"/>
    <cellStyle name="Comma 2 3 2 3 5 2 4" xfId="3639" xr:uid="{00000000-0005-0000-0000-00007D0E0000}"/>
    <cellStyle name="Comma 2 3 2 3 5 3" xfId="3640" xr:uid="{00000000-0005-0000-0000-00007E0E0000}"/>
    <cellStyle name="Comma 2 3 2 3 5 4" xfId="3641" xr:uid="{00000000-0005-0000-0000-00007F0E0000}"/>
    <cellStyle name="Comma 2 3 2 3 5 5" xfId="3642" xr:uid="{00000000-0005-0000-0000-0000800E0000}"/>
    <cellStyle name="Comma 2 3 2 3 6" xfId="3643" xr:uid="{00000000-0005-0000-0000-0000810E0000}"/>
    <cellStyle name="Comma 2 3 2 3 6 2" xfId="3644" xr:uid="{00000000-0005-0000-0000-0000820E0000}"/>
    <cellStyle name="Comma 2 3 2 3 6 3" xfId="3645" xr:uid="{00000000-0005-0000-0000-0000830E0000}"/>
    <cellStyle name="Comma 2 3 2 3 6 4" xfId="3646" xr:uid="{00000000-0005-0000-0000-0000840E0000}"/>
    <cellStyle name="Comma 2 3 2 3 7" xfId="3647" xr:uid="{00000000-0005-0000-0000-0000850E0000}"/>
    <cellStyle name="Comma 2 3 2 3 8" xfId="3648" xr:uid="{00000000-0005-0000-0000-0000860E0000}"/>
    <cellStyle name="Comma 2 3 2 3 9" xfId="3649" xr:uid="{00000000-0005-0000-0000-0000870E0000}"/>
    <cellStyle name="Comma 2 3 2 4" xfId="3650" xr:uid="{00000000-0005-0000-0000-0000880E0000}"/>
    <cellStyle name="Comma 2 3 2 4 2" xfId="3651" xr:uid="{00000000-0005-0000-0000-0000890E0000}"/>
    <cellStyle name="Comma 2 3 2 4 2 2" xfId="3652" xr:uid="{00000000-0005-0000-0000-00008A0E0000}"/>
    <cellStyle name="Comma 2 3 2 4 2 2 2" xfId="3653" xr:uid="{00000000-0005-0000-0000-00008B0E0000}"/>
    <cellStyle name="Comma 2 3 2 4 2 2 2 2" xfId="3654" xr:uid="{00000000-0005-0000-0000-00008C0E0000}"/>
    <cellStyle name="Comma 2 3 2 4 2 2 2 2 2" xfId="3655" xr:uid="{00000000-0005-0000-0000-00008D0E0000}"/>
    <cellStyle name="Comma 2 3 2 4 2 2 2 2 3" xfId="3656" xr:uid="{00000000-0005-0000-0000-00008E0E0000}"/>
    <cellStyle name="Comma 2 3 2 4 2 2 2 2 4" xfId="3657" xr:uid="{00000000-0005-0000-0000-00008F0E0000}"/>
    <cellStyle name="Comma 2 3 2 4 2 2 2 3" xfId="3658" xr:uid="{00000000-0005-0000-0000-0000900E0000}"/>
    <cellStyle name="Comma 2 3 2 4 2 2 2 4" xfId="3659" xr:uid="{00000000-0005-0000-0000-0000910E0000}"/>
    <cellStyle name="Comma 2 3 2 4 2 2 2 5" xfId="3660" xr:uid="{00000000-0005-0000-0000-0000920E0000}"/>
    <cellStyle name="Comma 2 3 2 4 2 2 3" xfId="3661" xr:uid="{00000000-0005-0000-0000-0000930E0000}"/>
    <cellStyle name="Comma 2 3 2 4 2 2 3 2" xfId="3662" xr:uid="{00000000-0005-0000-0000-0000940E0000}"/>
    <cellStyle name="Comma 2 3 2 4 2 2 3 3" xfId="3663" xr:uid="{00000000-0005-0000-0000-0000950E0000}"/>
    <cellStyle name="Comma 2 3 2 4 2 2 3 4" xfId="3664" xr:uid="{00000000-0005-0000-0000-0000960E0000}"/>
    <cellStyle name="Comma 2 3 2 4 2 2 4" xfId="3665" xr:uid="{00000000-0005-0000-0000-0000970E0000}"/>
    <cellStyle name="Comma 2 3 2 4 2 2 5" xfId="3666" xr:uid="{00000000-0005-0000-0000-0000980E0000}"/>
    <cellStyle name="Comma 2 3 2 4 2 2 6" xfId="3667" xr:uid="{00000000-0005-0000-0000-0000990E0000}"/>
    <cellStyle name="Comma 2 3 2 4 2 3" xfId="3668" xr:uid="{00000000-0005-0000-0000-00009A0E0000}"/>
    <cellStyle name="Comma 2 3 2 4 2 3 2" xfId="3669" xr:uid="{00000000-0005-0000-0000-00009B0E0000}"/>
    <cellStyle name="Comma 2 3 2 4 2 3 2 2" xfId="3670" xr:uid="{00000000-0005-0000-0000-00009C0E0000}"/>
    <cellStyle name="Comma 2 3 2 4 2 3 2 2 2" xfId="3671" xr:uid="{00000000-0005-0000-0000-00009D0E0000}"/>
    <cellStyle name="Comma 2 3 2 4 2 3 2 2 3" xfId="3672" xr:uid="{00000000-0005-0000-0000-00009E0E0000}"/>
    <cellStyle name="Comma 2 3 2 4 2 3 2 2 4" xfId="3673" xr:uid="{00000000-0005-0000-0000-00009F0E0000}"/>
    <cellStyle name="Comma 2 3 2 4 2 3 2 3" xfId="3674" xr:uid="{00000000-0005-0000-0000-0000A00E0000}"/>
    <cellStyle name="Comma 2 3 2 4 2 3 2 4" xfId="3675" xr:uid="{00000000-0005-0000-0000-0000A10E0000}"/>
    <cellStyle name="Comma 2 3 2 4 2 3 2 5" xfId="3676" xr:uid="{00000000-0005-0000-0000-0000A20E0000}"/>
    <cellStyle name="Comma 2 3 2 4 2 3 3" xfId="3677" xr:uid="{00000000-0005-0000-0000-0000A30E0000}"/>
    <cellStyle name="Comma 2 3 2 4 2 3 3 2" xfId="3678" xr:uid="{00000000-0005-0000-0000-0000A40E0000}"/>
    <cellStyle name="Comma 2 3 2 4 2 3 3 3" xfId="3679" xr:uid="{00000000-0005-0000-0000-0000A50E0000}"/>
    <cellStyle name="Comma 2 3 2 4 2 3 3 4" xfId="3680" xr:uid="{00000000-0005-0000-0000-0000A60E0000}"/>
    <cellStyle name="Comma 2 3 2 4 2 3 4" xfId="3681" xr:uid="{00000000-0005-0000-0000-0000A70E0000}"/>
    <cellStyle name="Comma 2 3 2 4 2 3 5" xfId="3682" xr:uid="{00000000-0005-0000-0000-0000A80E0000}"/>
    <cellStyle name="Comma 2 3 2 4 2 3 6" xfId="3683" xr:uid="{00000000-0005-0000-0000-0000A90E0000}"/>
    <cellStyle name="Comma 2 3 2 4 2 4" xfId="3684" xr:uid="{00000000-0005-0000-0000-0000AA0E0000}"/>
    <cellStyle name="Comma 2 3 2 4 2 4 2" xfId="3685" xr:uid="{00000000-0005-0000-0000-0000AB0E0000}"/>
    <cellStyle name="Comma 2 3 2 4 2 4 2 2" xfId="3686" xr:uid="{00000000-0005-0000-0000-0000AC0E0000}"/>
    <cellStyle name="Comma 2 3 2 4 2 4 2 3" xfId="3687" xr:uid="{00000000-0005-0000-0000-0000AD0E0000}"/>
    <cellStyle name="Comma 2 3 2 4 2 4 2 4" xfId="3688" xr:uid="{00000000-0005-0000-0000-0000AE0E0000}"/>
    <cellStyle name="Comma 2 3 2 4 2 4 3" xfId="3689" xr:uid="{00000000-0005-0000-0000-0000AF0E0000}"/>
    <cellStyle name="Comma 2 3 2 4 2 4 4" xfId="3690" xr:uid="{00000000-0005-0000-0000-0000B00E0000}"/>
    <cellStyle name="Comma 2 3 2 4 2 4 5" xfId="3691" xr:uid="{00000000-0005-0000-0000-0000B10E0000}"/>
    <cellStyle name="Comma 2 3 2 4 2 5" xfId="3692" xr:uid="{00000000-0005-0000-0000-0000B20E0000}"/>
    <cellStyle name="Comma 2 3 2 4 2 5 2" xfId="3693" xr:uid="{00000000-0005-0000-0000-0000B30E0000}"/>
    <cellStyle name="Comma 2 3 2 4 2 5 3" xfId="3694" xr:uid="{00000000-0005-0000-0000-0000B40E0000}"/>
    <cellStyle name="Comma 2 3 2 4 2 5 4" xfId="3695" xr:uid="{00000000-0005-0000-0000-0000B50E0000}"/>
    <cellStyle name="Comma 2 3 2 4 2 6" xfId="3696" xr:uid="{00000000-0005-0000-0000-0000B60E0000}"/>
    <cellStyle name="Comma 2 3 2 4 2 7" xfId="3697" xr:uid="{00000000-0005-0000-0000-0000B70E0000}"/>
    <cellStyle name="Comma 2 3 2 4 2 8" xfId="3698" xr:uid="{00000000-0005-0000-0000-0000B80E0000}"/>
    <cellStyle name="Comma 2 3 2 4 3" xfId="3699" xr:uid="{00000000-0005-0000-0000-0000B90E0000}"/>
    <cellStyle name="Comma 2 3 2 4 3 2" xfId="3700" xr:uid="{00000000-0005-0000-0000-0000BA0E0000}"/>
    <cellStyle name="Comma 2 3 2 4 3 2 2" xfId="3701" xr:uid="{00000000-0005-0000-0000-0000BB0E0000}"/>
    <cellStyle name="Comma 2 3 2 4 3 2 2 2" xfId="3702" xr:uid="{00000000-0005-0000-0000-0000BC0E0000}"/>
    <cellStyle name="Comma 2 3 2 4 3 2 2 3" xfId="3703" xr:uid="{00000000-0005-0000-0000-0000BD0E0000}"/>
    <cellStyle name="Comma 2 3 2 4 3 2 2 4" xfId="3704" xr:uid="{00000000-0005-0000-0000-0000BE0E0000}"/>
    <cellStyle name="Comma 2 3 2 4 3 2 3" xfId="3705" xr:uid="{00000000-0005-0000-0000-0000BF0E0000}"/>
    <cellStyle name="Comma 2 3 2 4 3 2 4" xfId="3706" xr:uid="{00000000-0005-0000-0000-0000C00E0000}"/>
    <cellStyle name="Comma 2 3 2 4 3 2 5" xfId="3707" xr:uid="{00000000-0005-0000-0000-0000C10E0000}"/>
    <cellStyle name="Comma 2 3 2 4 3 3" xfId="3708" xr:uid="{00000000-0005-0000-0000-0000C20E0000}"/>
    <cellStyle name="Comma 2 3 2 4 3 3 2" xfId="3709" xr:uid="{00000000-0005-0000-0000-0000C30E0000}"/>
    <cellStyle name="Comma 2 3 2 4 3 3 3" xfId="3710" xr:uid="{00000000-0005-0000-0000-0000C40E0000}"/>
    <cellStyle name="Comma 2 3 2 4 3 3 4" xfId="3711" xr:uid="{00000000-0005-0000-0000-0000C50E0000}"/>
    <cellStyle name="Comma 2 3 2 4 3 4" xfId="3712" xr:uid="{00000000-0005-0000-0000-0000C60E0000}"/>
    <cellStyle name="Comma 2 3 2 4 3 5" xfId="3713" xr:uid="{00000000-0005-0000-0000-0000C70E0000}"/>
    <cellStyle name="Comma 2 3 2 4 3 6" xfId="3714" xr:uid="{00000000-0005-0000-0000-0000C80E0000}"/>
    <cellStyle name="Comma 2 3 2 4 4" xfId="3715" xr:uid="{00000000-0005-0000-0000-0000C90E0000}"/>
    <cellStyle name="Comma 2 3 2 4 4 2" xfId="3716" xr:uid="{00000000-0005-0000-0000-0000CA0E0000}"/>
    <cellStyle name="Comma 2 3 2 4 4 2 2" xfId="3717" xr:uid="{00000000-0005-0000-0000-0000CB0E0000}"/>
    <cellStyle name="Comma 2 3 2 4 4 2 2 2" xfId="3718" xr:uid="{00000000-0005-0000-0000-0000CC0E0000}"/>
    <cellStyle name="Comma 2 3 2 4 4 2 2 3" xfId="3719" xr:uid="{00000000-0005-0000-0000-0000CD0E0000}"/>
    <cellStyle name="Comma 2 3 2 4 4 2 2 4" xfId="3720" xr:uid="{00000000-0005-0000-0000-0000CE0E0000}"/>
    <cellStyle name="Comma 2 3 2 4 4 2 3" xfId="3721" xr:uid="{00000000-0005-0000-0000-0000CF0E0000}"/>
    <cellStyle name="Comma 2 3 2 4 4 2 4" xfId="3722" xr:uid="{00000000-0005-0000-0000-0000D00E0000}"/>
    <cellStyle name="Comma 2 3 2 4 4 2 5" xfId="3723" xr:uid="{00000000-0005-0000-0000-0000D10E0000}"/>
    <cellStyle name="Comma 2 3 2 4 4 3" xfId="3724" xr:uid="{00000000-0005-0000-0000-0000D20E0000}"/>
    <cellStyle name="Comma 2 3 2 4 4 3 2" xfId="3725" xr:uid="{00000000-0005-0000-0000-0000D30E0000}"/>
    <cellStyle name="Comma 2 3 2 4 4 3 3" xfId="3726" xr:uid="{00000000-0005-0000-0000-0000D40E0000}"/>
    <cellStyle name="Comma 2 3 2 4 4 3 4" xfId="3727" xr:uid="{00000000-0005-0000-0000-0000D50E0000}"/>
    <cellStyle name="Comma 2 3 2 4 4 4" xfId="3728" xr:uid="{00000000-0005-0000-0000-0000D60E0000}"/>
    <cellStyle name="Comma 2 3 2 4 4 5" xfId="3729" xr:uid="{00000000-0005-0000-0000-0000D70E0000}"/>
    <cellStyle name="Comma 2 3 2 4 4 6" xfId="3730" xr:uid="{00000000-0005-0000-0000-0000D80E0000}"/>
    <cellStyle name="Comma 2 3 2 4 5" xfId="3731" xr:uid="{00000000-0005-0000-0000-0000D90E0000}"/>
    <cellStyle name="Comma 2 3 2 4 5 2" xfId="3732" xr:uid="{00000000-0005-0000-0000-0000DA0E0000}"/>
    <cellStyle name="Comma 2 3 2 4 5 2 2" xfId="3733" xr:uid="{00000000-0005-0000-0000-0000DB0E0000}"/>
    <cellStyle name="Comma 2 3 2 4 5 2 3" xfId="3734" xr:uid="{00000000-0005-0000-0000-0000DC0E0000}"/>
    <cellStyle name="Comma 2 3 2 4 5 2 4" xfId="3735" xr:uid="{00000000-0005-0000-0000-0000DD0E0000}"/>
    <cellStyle name="Comma 2 3 2 4 5 3" xfId="3736" xr:uid="{00000000-0005-0000-0000-0000DE0E0000}"/>
    <cellStyle name="Comma 2 3 2 4 5 4" xfId="3737" xr:uid="{00000000-0005-0000-0000-0000DF0E0000}"/>
    <cellStyle name="Comma 2 3 2 4 5 5" xfId="3738" xr:uid="{00000000-0005-0000-0000-0000E00E0000}"/>
    <cellStyle name="Comma 2 3 2 4 6" xfId="3739" xr:uid="{00000000-0005-0000-0000-0000E10E0000}"/>
    <cellStyle name="Comma 2 3 2 4 6 2" xfId="3740" xr:uid="{00000000-0005-0000-0000-0000E20E0000}"/>
    <cellStyle name="Comma 2 3 2 4 6 3" xfId="3741" xr:uid="{00000000-0005-0000-0000-0000E30E0000}"/>
    <cellStyle name="Comma 2 3 2 4 6 4" xfId="3742" xr:uid="{00000000-0005-0000-0000-0000E40E0000}"/>
    <cellStyle name="Comma 2 3 2 4 7" xfId="3743" xr:uid="{00000000-0005-0000-0000-0000E50E0000}"/>
    <cellStyle name="Comma 2 3 2 4 8" xfId="3744" xr:uid="{00000000-0005-0000-0000-0000E60E0000}"/>
    <cellStyle name="Comma 2 3 2 4 9" xfId="3745" xr:uid="{00000000-0005-0000-0000-0000E70E0000}"/>
    <cellStyle name="Comma 2 3 2 5" xfId="3746" xr:uid="{00000000-0005-0000-0000-0000E80E0000}"/>
    <cellStyle name="Comma 2 3 2 5 2" xfId="3747" xr:uid="{00000000-0005-0000-0000-0000E90E0000}"/>
    <cellStyle name="Comma 2 3 2 5 2 2" xfId="3748" xr:uid="{00000000-0005-0000-0000-0000EA0E0000}"/>
    <cellStyle name="Comma 2 3 2 5 2 2 2" xfId="3749" xr:uid="{00000000-0005-0000-0000-0000EB0E0000}"/>
    <cellStyle name="Comma 2 3 2 5 2 2 2 2" xfId="3750" xr:uid="{00000000-0005-0000-0000-0000EC0E0000}"/>
    <cellStyle name="Comma 2 3 2 5 2 2 2 3" xfId="3751" xr:uid="{00000000-0005-0000-0000-0000ED0E0000}"/>
    <cellStyle name="Comma 2 3 2 5 2 2 2 4" xfId="3752" xr:uid="{00000000-0005-0000-0000-0000EE0E0000}"/>
    <cellStyle name="Comma 2 3 2 5 2 2 3" xfId="3753" xr:uid="{00000000-0005-0000-0000-0000EF0E0000}"/>
    <cellStyle name="Comma 2 3 2 5 2 2 4" xfId="3754" xr:uid="{00000000-0005-0000-0000-0000F00E0000}"/>
    <cellStyle name="Comma 2 3 2 5 2 2 5" xfId="3755" xr:uid="{00000000-0005-0000-0000-0000F10E0000}"/>
    <cellStyle name="Comma 2 3 2 5 2 3" xfId="3756" xr:uid="{00000000-0005-0000-0000-0000F20E0000}"/>
    <cellStyle name="Comma 2 3 2 5 2 3 2" xfId="3757" xr:uid="{00000000-0005-0000-0000-0000F30E0000}"/>
    <cellStyle name="Comma 2 3 2 5 2 3 3" xfId="3758" xr:uid="{00000000-0005-0000-0000-0000F40E0000}"/>
    <cellStyle name="Comma 2 3 2 5 2 3 4" xfId="3759" xr:uid="{00000000-0005-0000-0000-0000F50E0000}"/>
    <cellStyle name="Comma 2 3 2 5 2 4" xfId="3760" xr:uid="{00000000-0005-0000-0000-0000F60E0000}"/>
    <cellStyle name="Comma 2 3 2 5 2 5" xfId="3761" xr:uid="{00000000-0005-0000-0000-0000F70E0000}"/>
    <cellStyle name="Comma 2 3 2 5 2 6" xfId="3762" xr:uid="{00000000-0005-0000-0000-0000F80E0000}"/>
    <cellStyle name="Comma 2 3 2 5 3" xfId="3763" xr:uid="{00000000-0005-0000-0000-0000F90E0000}"/>
    <cellStyle name="Comma 2 3 2 5 3 2" xfId="3764" xr:uid="{00000000-0005-0000-0000-0000FA0E0000}"/>
    <cellStyle name="Comma 2 3 2 5 3 2 2" xfId="3765" xr:uid="{00000000-0005-0000-0000-0000FB0E0000}"/>
    <cellStyle name="Comma 2 3 2 5 3 2 2 2" xfId="3766" xr:uid="{00000000-0005-0000-0000-0000FC0E0000}"/>
    <cellStyle name="Comma 2 3 2 5 3 2 2 3" xfId="3767" xr:uid="{00000000-0005-0000-0000-0000FD0E0000}"/>
    <cellStyle name="Comma 2 3 2 5 3 2 2 4" xfId="3768" xr:uid="{00000000-0005-0000-0000-0000FE0E0000}"/>
    <cellStyle name="Comma 2 3 2 5 3 2 3" xfId="3769" xr:uid="{00000000-0005-0000-0000-0000FF0E0000}"/>
    <cellStyle name="Comma 2 3 2 5 3 2 4" xfId="3770" xr:uid="{00000000-0005-0000-0000-0000000F0000}"/>
    <cellStyle name="Comma 2 3 2 5 3 2 5" xfId="3771" xr:uid="{00000000-0005-0000-0000-0000010F0000}"/>
    <cellStyle name="Comma 2 3 2 5 3 3" xfId="3772" xr:uid="{00000000-0005-0000-0000-0000020F0000}"/>
    <cellStyle name="Comma 2 3 2 5 3 3 2" xfId="3773" xr:uid="{00000000-0005-0000-0000-0000030F0000}"/>
    <cellStyle name="Comma 2 3 2 5 3 3 3" xfId="3774" xr:uid="{00000000-0005-0000-0000-0000040F0000}"/>
    <cellStyle name="Comma 2 3 2 5 3 3 4" xfId="3775" xr:uid="{00000000-0005-0000-0000-0000050F0000}"/>
    <cellStyle name="Comma 2 3 2 5 3 4" xfId="3776" xr:uid="{00000000-0005-0000-0000-0000060F0000}"/>
    <cellStyle name="Comma 2 3 2 5 3 5" xfId="3777" xr:uid="{00000000-0005-0000-0000-0000070F0000}"/>
    <cellStyle name="Comma 2 3 2 5 3 6" xfId="3778" xr:uid="{00000000-0005-0000-0000-0000080F0000}"/>
    <cellStyle name="Comma 2 3 2 5 4" xfId="3779" xr:uid="{00000000-0005-0000-0000-0000090F0000}"/>
    <cellStyle name="Comma 2 3 2 5 4 2" xfId="3780" xr:uid="{00000000-0005-0000-0000-00000A0F0000}"/>
    <cellStyle name="Comma 2 3 2 5 4 2 2" xfId="3781" xr:uid="{00000000-0005-0000-0000-00000B0F0000}"/>
    <cellStyle name="Comma 2 3 2 5 4 2 3" xfId="3782" xr:uid="{00000000-0005-0000-0000-00000C0F0000}"/>
    <cellStyle name="Comma 2 3 2 5 4 2 4" xfId="3783" xr:uid="{00000000-0005-0000-0000-00000D0F0000}"/>
    <cellStyle name="Comma 2 3 2 5 4 3" xfId="3784" xr:uid="{00000000-0005-0000-0000-00000E0F0000}"/>
    <cellStyle name="Comma 2 3 2 5 4 4" xfId="3785" xr:uid="{00000000-0005-0000-0000-00000F0F0000}"/>
    <cellStyle name="Comma 2 3 2 5 4 5" xfId="3786" xr:uid="{00000000-0005-0000-0000-0000100F0000}"/>
    <cellStyle name="Comma 2 3 2 5 5" xfId="3787" xr:uid="{00000000-0005-0000-0000-0000110F0000}"/>
    <cellStyle name="Comma 2 3 2 5 5 2" xfId="3788" xr:uid="{00000000-0005-0000-0000-0000120F0000}"/>
    <cellStyle name="Comma 2 3 2 5 5 3" xfId="3789" xr:uid="{00000000-0005-0000-0000-0000130F0000}"/>
    <cellStyle name="Comma 2 3 2 5 5 4" xfId="3790" xr:uid="{00000000-0005-0000-0000-0000140F0000}"/>
    <cellStyle name="Comma 2 3 2 5 6" xfId="3791" xr:uid="{00000000-0005-0000-0000-0000150F0000}"/>
    <cellStyle name="Comma 2 3 2 5 7" xfId="3792" xr:uid="{00000000-0005-0000-0000-0000160F0000}"/>
    <cellStyle name="Comma 2 3 2 5 8" xfId="3793" xr:uid="{00000000-0005-0000-0000-0000170F0000}"/>
    <cellStyle name="Comma 2 3 2 6" xfId="3794" xr:uid="{00000000-0005-0000-0000-0000180F0000}"/>
    <cellStyle name="Comma 2 3 2 6 2" xfId="3795" xr:uid="{00000000-0005-0000-0000-0000190F0000}"/>
    <cellStyle name="Comma 2 3 2 6 2 2" xfId="3796" xr:uid="{00000000-0005-0000-0000-00001A0F0000}"/>
    <cellStyle name="Comma 2 3 2 6 2 2 2" xfId="3797" xr:uid="{00000000-0005-0000-0000-00001B0F0000}"/>
    <cellStyle name="Comma 2 3 2 6 2 2 2 2" xfId="3798" xr:uid="{00000000-0005-0000-0000-00001C0F0000}"/>
    <cellStyle name="Comma 2 3 2 6 2 2 2 3" xfId="3799" xr:uid="{00000000-0005-0000-0000-00001D0F0000}"/>
    <cellStyle name="Comma 2 3 2 6 2 2 2 4" xfId="3800" xr:uid="{00000000-0005-0000-0000-00001E0F0000}"/>
    <cellStyle name="Comma 2 3 2 6 2 2 3" xfId="3801" xr:uid="{00000000-0005-0000-0000-00001F0F0000}"/>
    <cellStyle name="Comma 2 3 2 6 2 2 4" xfId="3802" xr:uid="{00000000-0005-0000-0000-0000200F0000}"/>
    <cellStyle name="Comma 2 3 2 6 2 2 5" xfId="3803" xr:uid="{00000000-0005-0000-0000-0000210F0000}"/>
    <cellStyle name="Comma 2 3 2 6 2 3" xfId="3804" xr:uid="{00000000-0005-0000-0000-0000220F0000}"/>
    <cellStyle name="Comma 2 3 2 6 2 3 2" xfId="3805" xr:uid="{00000000-0005-0000-0000-0000230F0000}"/>
    <cellStyle name="Comma 2 3 2 6 2 3 3" xfId="3806" xr:uid="{00000000-0005-0000-0000-0000240F0000}"/>
    <cellStyle name="Comma 2 3 2 6 2 3 4" xfId="3807" xr:uid="{00000000-0005-0000-0000-0000250F0000}"/>
    <cellStyle name="Comma 2 3 2 6 2 4" xfId="3808" xr:uid="{00000000-0005-0000-0000-0000260F0000}"/>
    <cellStyle name="Comma 2 3 2 6 2 5" xfId="3809" xr:uid="{00000000-0005-0000-0000-0000270F0000}"/>
    <cellStyle name="Comma 2 3 2 6 2 6" xfId="3810" xr:uid="{00000000-0005-0000-0000-0000280F0000}"/>
    <cellStyle name="Comma 2 3 2 6 3" xfId="3811" xr:uid="{00000000-0005-0000-0000-0000290F0000}"/>
    <cellStyle name="Comma 2 3 2 6 3 2" xfId="3812" xr:uid="{00000000-0005-0000-0000-00002A0F0000}"/>
    <cellStyle name="Comma 2 3 2 6 3 2 2" xfId="3813" xr:uid="{00000000-0005-0000-0000-00002B0F0000}"/>
    <cellStyle name="Comma 2 3 2 6 3 2 2 2" xfId="3814" xr:uid="{00000000-0005-0000-0000-00002C0F0000}"/>
    <cellStyle name="Comma 2 3 2 6 3 2 2 3" xfId="3815" xr:uid="{00000000-0005-0000-0000-00002D0F0000}"/>
    <cellStyle name="Comma 2 3 2 6 3 2 2 4" xfId="3816" xr:uid="{00000000-0005-0000-0000-00002E0F0000}"/>
    <cellStyle name="Comma 2 3 2 6 3 2 3" xfId="3817" xr:uid="{00000000-0005-0000-0000-00002F0F0000}"/>
    <cellStyle name="Comma 2 3 2 6 3 2 4" xfId="3818" xr:uid="{00000000-0005-0000-0000-0000300F0000}"/>
    <cellStyle name="Comma 2 3 2 6 3 2 5" xfId="3819" xr:uid="{00000000-0005-0000-0000-0000310F0000}"/>
    <cellStyle name="Comma 2 3 2 6 3 3" xfId="3820" xr:uid="{00000000-0005-0000-0000-0000320F0000}"/>
    <cellStyle name="Comma 2 3 2 6 3 3 2" xfId="3821" xr:uid="{00000000-0005-0000-0000-0000330F0000}"/>
    <cellStyle name="Comma 2 3 2 6 3 3 3" xfId="3822" xr:uid="{00000000-0005-0000-0000-0000340F0000}"/>
    <cellStyle name="Comma 2 3 2 6 3 3 4" xfId="3823" xr:uid="{00000000-0005-0000-0000-0000350F0000}"/>
    <cellStyle name="Comma 2 3 2 6 3 4" xfId="3824" xr:uid="{00000000-0005-0000-0000-0000360F0000}"/>
    <cellStyle name="Comma 2 3 2 6 3 5" xfId="3825" xr:uid="{00000000-0005-0000-0000-0000370F0000}"/>
    <cellStyle name="Comma 2 3 2 6 3 6" xfId="3826" xr:uid="{00000000-0005-0000-0000-0000380F0000}"/>
    <cellStyle name="Comma 2 3 2 6 4" xfId="3827" xr:uid="{00000000-0005-0000-0000-0000390F0000}"/>
    <cellStyle name="Comma 2 3 2 6 4 2" xfId="3828" xr:uid="{00000000-0005-0000-0000-00003A0F0000}"/>
    <cellStyle name="Comma 2 3 2 6 4 2 2" xfId="3829" xr:uid="{00000000-0005-0000-0000-00003B0F0000}"/>
    <cellStyle name="Comma 2 3 2 6 4 2 3" xfId="3830" xr:uid="{00000000-0005-0000-0000-00003C0F0000}"/>
    <cellStyle name="Comma 2 3 2 6 4 2 4" xfId="3831" xr:uid="{00000000-0005-0000-0000-00003D0F0000}"/>
    <cellStyle name="Comma 2 3 2 6 4 3" xfId="3832" xr:uid="{00000000-0005-0000-0000-00003E0F0000}"/>
    <cellStyle name="Comma 2 3 2 6 4 4" xfId="3833" xr:uid="{00000000-0005-0000-0000-00003F0F0000}"/>
    <cellStyle name="Comma 2 3 2 6 4 5" xfId="3834" xr:uid="{00000000-0005-0000-0000-0000400F0000}"/>
    <cellStyle name="Comma 2 3 2 6 5" xfId="3835" xr:uid="{00000000-0005-0000-0000-0000410F0000}"/>
    <cellStyle name="Comma 2 3 2 6 5 2" xfId="3836" xr:uid="{00000000-0005-0000-0000-0000420F0000}"/>
    <cellStyle name="Comma 2 3 2 6 5 3" xfId="3837" xr:uid="{00000000-0005-0000-0000-0000430F0000}"/>
    <cellStyle name="Comma 2 3 2 6 5 4" xfId="3838" xr:uid="{00000000-0005-0000-0000-0000440F0000}"/>
    <cellStyle name="Comma 2 3 2 6 6" xfId="3839" xr:uid="{00000000-0005-0000-0000-0000450F0000}"/>
    <cellStyle name="Comma 2 3 2 6 7" xfId="3840" xr:uid="{00000000-0005-0000-0000-0000460F0000}"/>
    <cellStyle name="Comma 2 3 2 6 8" xfId="3841" xr:uid="{00000000-0005-0000-0000-0000470F0000}"/>
    <cellStyle name="Comma 2 3 2 7" xfId="3842" xr:uid="{00000000-0005-0000-0000-0000480F0000}"/>
    <cellStyle name="Comma 2 3 2 7 2" xfId="3843" xr:uid="{00000000-0005-0000-0000-0000490F0000}"/>
    <cellStyle name="Comma 2 3 2 7 2 2" xfId="3844" xr:uid="{00000000-0005-0000-0000-00004A0F0000}"/>
    <cellStyle name="Comma 2 3 2 7 2 2 2" xfId="3845" xr:uid="{00000000-0005-0000-0000-00004B0F0000}"/>
    <cellStyle name="Comma 2 3 2 7 2 2 3" xfId="3846" xr:uid="{00000000-0005-0000-0000-00004C0F0000}"/>
    <cellStyle name="Comma 2 3 2 7 2 2 4" xfId="3847" xr:uid="{00000000-0005-0000-0000-00004D0F0000}"/>
    <cellStyle name="Comma 2 3 2 7 2 3" xfId="3848" xr:uid="{00000000-0005-0000-0000-00004E0F0000}"/>
    <cellStyle name="Comma 2 3 2 7 2 4" xfId="3849" xr:uid="{00000000-0005-0000-0000-00004F0F0000}"/>
    <cellStyle name="Comma 2 3 2 7 2 5" xfId="3850" xr:uid="{00000000-0005-0000-0000-0000500F0000}"/>
    <cellStyle name="Comma 2 3 2 7 3" xfId="3851" xr:uid="{00000000-0005-0000-0000-0000510F0000}"/>
    <cellStyle name="Comma 2 3 2 7 3 2" xfId="3852" xr:uid="{00000000-0005-0000-0000-0000520F0000}"/>
    <cellStyle name="Comma 2 3 2 7 3 3" xfId="3853" xr:uid="{00000000-0005-0000-0000-0000530F0000}"/>
    <cellStyle name="Comma 2 3 2 7 3 4" xfId="3854" xr:uid="{00000000-0005-0000-0000-0000540F0000}"/>
    <cellStyle name="Comma 2 3 2 7 4" xfId="3855" xr:uid="{00000000-0005-0000-0000-0000550F0000}"/>
    <cellStyle name="Comma 2 3 2 7 5" xfId="3856" xr:uid="{00000000-0005-0000-0000-0000560F0000}"/>
    <cellStyle name="Comma 2 3 2 7 6" xfId="3857" xr:uid="{00000000-0005-0000-0000-0000570F0000}"/>
    <cellStyle name="Comma 2 3 2 8" xfId="3858" xr:uid="{00000000-0005-0000-0000-0000580F0000}"/>
    <cellStyle name="Comma 2 3 2 8 2" xfId="3859" xr:uid="{00000000-0005-0000-0000-0000590F0000}"/>
    <cellStyle name="Comma 2 3 2 8 2 2" xfId="3860" xr:uid="{00000000-0005-0000-0000-00005A0F0000}"/>
    <cellStyle name="Comma 2 3 2 8 2 2 2" xfId="3861" xr:uid="{00000000-0005-0000-0000-00005B0F0000}"/>
    <cellStyle name="Comma 2 3 2 8 2 2 3" xfId="3862" xr:uid="{00000000-0005-0000-0000-00005C0F0000}"/>
    <cellStyle name="Comma 2 3 2 8 2 2 4" xfId="3863" xr:uid="{00000000-0005-0000-0000-00005D0F0000}"/>
    <cellStyle name="Comma 2 3 2 8 2 3" xfId="3864" xr:uid="{00000000-0005-0000-0000-00005E0F0000}"/>
    <cellStyle name="Comma 2 3 2 8 2 4" xfId="3865" xr:uid="{00000000-0005-0000-0000-00005F0F0000}"/>
    <cellStyle name="Comma 2 3 2 8 2 5" xfId="3866" xr:uid="{00000000-0005-0000-0000-0000600F0000}"/>
    <cellStyle name="Comma 2 3 2 8 3" xfId="3867" xr:uid="{00000000-0005-0000-0000-0000610F0000}"/>
    <cellStyle name="Comma 2 3 2 8 3 2" xfId="3868" xr:uid="{00000000-0005-0000-0000-0000620F0000}"/>
    <cellStyle name="Comma 2 3 2 8 3 3" xfId="3869" xr:uid="{00000000-0005-0000-0000-0000630F0000}"/>
    <cellStyle name="Comma 2 3 2 8 3 4" xfId="3870" xr:uid="{00000000-0005-0000-0000-0000640F0000}"/>
    <cellStyle name="Comma 2 3 2 8 4" xfId="3871" xr:uid="{00000000-0005-0000-0000-0000650F0000}"/>
    <cellStyle name="Comma 2 3 2 8 5" xfId="3872" xr:uid="{00000000-0005-0000-0000-0000660F0000}"/>
    <cellStyle name="Comma 2 3 2 8 6" xfId="3873" xr:uid="{00000000-0005-0000-0000-0000670F0000}"/>
    <cellStyle name="Comma 2 3 2 9" xfId="3874" xr:uid="{00000000-0005-0000-0000-0000680F0000}"/>
    <cellStyle name="Comma 2 3 3" xfId="3875" xr:uid="{00000000-0005-0000-0000-0000690F0000}"/>
    <cellStyle name="Comma 2 3 3 10" xfId="3876" xr:uid="{00000000-0005-0000-0000-00006A0F0000}"/>
    <cellStyle name="Comma 2 3 3 2" xfId="3877" xr:uid="{00000000-0005-0000-0000-00006B0F0000}"/>
    <cellStyle name="Comma 2 3 3 2 2" xfId="3878" xr:uid="{00000000-0005-0000-0000-00006C0F0000}"/>
    <cellStyle name="Comma 2 3 3 2 2 2" xfId="3879" xr:uid="{00000000-0005-0000-0000-00006D0F0000}"/>
    <cellStyle name="Comma 2 3 3 2 2 2 2" xfId="3880" xr:uid="{00000000-0005-0000-0000-00006E0F0000}"/>
    <cellStyle name="Comma 2 3 3 2 2 2 2 2" xfId="3881" xr:uid="{00000000-0005-0000-0000-00006F0F0000}"/>
    <cellStyle name="Comma 2 3 3 2 2 2 2 3" xfId="3882" xr:uid="{00000000-0005-0000-0000-0000700F0000}"/>
    <cellStyle name="Comma 2 3 3 2 2 2 2 4" xfId="3883" xr:uid="{00000000-0005-0000-0000-0000710F0000}"/>
    <cellStyle name="Comma 2 3 3 2 2 2 3" xfId="3884" xr:uid="{00000000-0005-0000-0000-0000720F0000}"/>
    <cellStyle name="Comma 2 3 3 2 2 2 4" xfId="3885" xr:uid="{00000000-0005-0000-0000-0000730F0000}"/>
    <cellStyle name="Comma 2 3 3 2 2 2 5" xfId="3886" xr:uid="{00000000-0005-0000-0000-0000740F0000}"/>
    <cellStyle name="Comma 2 3 3 2 2 3" xfId="3887" xr:uid="{00000000-0005-0000-0000-0000750F0000}"/>
    <cellStyle name="Comma 2 3 3 2 2 3 2" xfId="3888" xr:uid="{00000000-0005-0000-0000-0000760F0000}"/>
    <cellStyle name="Comma 2 3 3 2 2 3 3" xfId="3889" xr:uid="{00000000-0005-0000-0000-0000770F0000}"/>
    <cellStyle name="Comma 2 3 3 2 2 3 4" xfId="3890" xr:uid="{00000000-0005-0000-0000-0000780F0000}"/>
    <cellStyle name="Comma 2 3 3 2 2 4" xfId="3891" xr:uid="{00000000-0005-0000-0000-0000790F0000}"/>
    <cellStyle name="Comma 2 3 3 2 2 5" xfId="3892" xr:uid="{00000000-0005-0000-0000-00007A0F0000}"/>
    <cellStyle name="Comma 2 3 3 2 2 6" xfId="3893" xr:uid="{00000000-0005-0000-0000-00007B0F0000}"/>
    <cellStyle name="Comma 2 3 3 2 3" xfId="3894" xr:uid="{00000000-0005-0000-0000-00007C0F0000}"/>
    <cellStyle name="Comma 2 3 3 2 3 2" xfId="3895" xr:uid="{00000000-0005-0000-0000-00007D0F0000}"/>
    <cellStyle name="Comma 2 3 3 2 3 2 2" xfId="3896" xr:uid="{00000000-0005-0000-0000-00007E0F0000}"/>
    <cellStyle name="Comma 2 3 3 2 3 2 2 2" xfId="3897" xr:uid="{00000000-0005-0000-0000-00007F0F0000}"/>
    <cellStyle name="Comma 2 3 3 2 3 2 2 3" xfId="3898" xr:uid="{00000000-0005-0000-0000-0000800F0000}"/>
    <cellStyle name="Comma 2 3 3 2 3 2 2 4" xfId="3899" xr:uid="{00000000-0005-0000-0000-0000810F0000}"/>
    <cellStyle name="Comma 2 3 3 2 3 2 3" xfId="3900" xr:uid="{00000000-0005-0000-0000-0000820F0000}"/>
    <cellStyle name="Comma 2 3 3 2 3 2 4" xfId="3901" xr:uid="{00000000-0005-0000-0000-0000830F0000}"/>
    <cellStyle name="Comma 2 3 3 2 3 2 5" xfId="3902" xr:uid="{00000000-0005-0000-0000-0000840F0000}"/>
    <cellStyle name="Comma 2 3 3 2 3 3" xfId="3903" xr:uid="{00000000-0005-0000-0000-0000850F0000}"/>
    <cellStyle name="Comma 2 3 3 2 3 3 2" xfId="3904" xr:uid="{00000000-0005-0000-0000-0000860F0000}"/>
    <cellStyle name="Comma 2 3 3 2 3 3 3" xfId="3905" xr:uid="{00000000-0005-0000-0000-0000870F0000}"/>
    <cellStyle name="Comma 2 3 3 2 3 3 4" xfId="3906" xr:uid="{00000000-0005-0000-0000-0000880F0000}"/>
    <cellStyle name="Comma 2 3 3 2 3 4" xfId="3907" xr:uid="{00000000-0005-0000-0000-0000890F0000}"/>
    <cellStyle name="Comma 2 3 3 2 3 5" xfId="3908" xr:uid="{00000000-0005-0000-0000-00008A0F0000}"/>
    <cellStyle name="Comma 2 3 3 2 3 6" xfId="3909" xr:uid="{00000000-0005-0000-0000-00008B0F0000}"/>
    <cellStyle name="Comma 2 3 3 2 4" xfId="3910" xr:uid="{00000000-0005-0000-0000-00008C0F0000}"/>
    <cellStyle name="Comma 2 3 3 2 4 2" xfId="3911" xr:uid="{00000000-0005-0000-0000-00008D0F0000}"/>
    <cellStyle name="Comma 2 3 3 2 4 2 2" xfId="3912" xr:uid="{00000000-0005-0000-0000-00008E0F0000}"/>
    <cellStyle name="Comma 2 3 3 2 4 2 3" xfId="3913" xr:uid="{00000000-0005-0000-0000-00008F0F0000}"/>
    <cellStyle name="Comma 2 3 3 2 4 2 4" xfId="3914" xr:uid="{00000000-0005-0000-0000-0000900F0000}"/>
    <cellStyle name="Comma 2 3 3 2 4 3" xfId="3915" xr:uid="{00000000-0005-0000-0000-0000910F0000}"/>
    <cellStyle name="Comma 2 3 3 2 4 4" xfId="3916" xr:uid="{00000000-0005-0000-0000-0000920F0000}"/>
    <cellStyle name="Comma 2 3 3 2 4 5" xfId="3917" xr:uid="{00000000-0005-0000-0000-0000930F0000}"/>
    <cellStyle name="Comma 2 3 3 2 5" xfId="3918" xr:uid="{00000000-0005-0000-0000-0000940F0000}"/>
    <cellStyle name="Comma 2 3 3 2 5 2" xfId="3919" xr:uid="{00000000-0005-0000-0000-0000950F0000}"/>
    <cellStyle name="Comma 2 3 3 2 5 3" xfId="3920" xr:uid="{00000000-0005-0000-0000-0000960F0000}"/>
    <cellStyle name="Comma 2 3 3 2 5 4" xfId="3921" xr:uid="{00000000-0005-0000-0000-0000970F0000}"/>
    <cellStyle name="Comma 2 3 3 2 6" xfId="3922" xr:uid="{00000000-0005-0000-0000-0000980F0000}"/>
    <cellStyle name="Comma 2 3 3 2 7" xfId="3923" xr:uid="{00000000-0005-0000-0000-0000990F0000}"/>
    <cellStyle name="Comma 2 3 3 2 8" xfId="3924" xr:uid="{00000000-0005-0000-0000-00009A0F0000}"/>
    <cellStyle name="Comma 2 3 3 3" xfId="3925" xr:uid="{00000000-0005-0000-0000-00009B0F0000}"/>
    <cellStyle name="Comma 2 3 3 3 2" xfId="3926" xr:uid="{00000000-0005-0000-0000-00009C0F0000}"/>
    <cellStyle name="Comma 2 3 3 3 2 2" xfId="3927" xr:uid="{00000000-0005-0000-0000-00009D0F0000}"/>
    <cellStyle name="Comma 2 3 3 3 2 2 2" xfId="3928" xr:uid="{00000000-0005-0000-0000-00009E0F0000}"/>
    <cellStyle name="Comma 2 3 3 3 2 2 3" xfId="3929" xr:uid="{00000000-0005-0000-0000-00009F0F0000}"/>
    <cellStyle name="Comma 2 3 3 3 2 2 4" xfId="3930" xr:uid="{00000000-0005-0000-0000-0000A00F0000}"/>
    <cellStyle name="Comma 2 3 3 3 2 3" xfId="3931" xr:uid="{00000000-0005-0000-0000-0000A10F0000}"/>
    <cellStyle name="Comma 2 3 3 3 2 4" xfId="3932" xr:uid="{00000000-0005-0000-0000-0000A20F0000}"/>
    <cellStyle name="Comma 2 3 3 3 2 5" xfId="3933" xr:uid="{00000000-0005-0000-0000-0000A30F0000}"/>
    <cellStyle name="Comma 2 3 3 3 3" xfId="3934" xr:uid="{00000000-0005-0000-0000-0000A40F0000}"/>
    <cellStyle name="Comma 2 3 3 3 3 2" xfId="3935" xr:uid="{00000000-0005-0000-0000-0000A50F0000}"/>
    <cellStyle name="Comma 2 3 3 3 3 3" xfId="3936" xr:uid="{00000000-0005-0000-0000-0000A60F0000}"/>
    <cellStyle name="Comma 2 3 3 3 3 4" xfId="3937" xr:uid="{00000000-0005-0000-0000-0000A70F0000}"/>
    <cellStyle name="Comma 2 3 3 3 4" xfId="3938" xr:uid="{00000000-0005-0000-0000-0000A80F0000}"/>
    <cellStyle name="Comma 2 3 3 3 5" xfId="3939" xr:uid="{00000000-0005-0000-0000-0000A90F0000}"/>
    <cellStyle name="Comma 2 3 3 3 6" xfId="3940" xr:uid="{00000000-0005-0000-0000-0000AA0F0000}"/>
    <cellStyle name="Comma 2 3 3 4" xfId="3941" xr:uid="{00000000-0005-0000-0000-0000AB0F0000}"/>
    <cellStyle name="Comma 2 3 3 4 2" xfId="3942" xr:uid="{00000000-0005-0000-0000-0000AC0F0000}"/>
    <cellStyle name="Comma 2 3 3 4 2 2" xfId="3943" xr:uid="{00000000-0005-0000-0000-0000AD0F0000}"/>
    <cellStyle name="Comma 2 3 3 4 2 2 2" xfId="3944" xr:uid="{00000000-0005-0000-0000-0000AE0F0000}"/>
    <cellStyle name="Comma 2 3 3 4 2 2 3" xfId="3945" xr:uid="{00000000-0005-0000-0000-0000AF0F0000}"/>
    <cellStyle name="Comma 2 3 3 4 2 2 4" xfId="3946" xr:uid="{00000000-0005-0000-0000-0000B00F0000}"/>
    <cellStyle name="Comma 2 3 3 4 2 3" xfId="3947" xr:uid="{00000000-0005-0000-0000-0000B10F0000}"/>
    <cellStyle name="Comma 2 3 3 4 2 4" xfId="3948" xr:uid="{00000000-0005-0000-0000-0000B20F0000}"/>
    <cellStyle name="Comma 2 3 3 4 2 5" xfId="3949" xr:uid="{00000000-0005-0000-0000-0000B30F0000}"/>
    <cellStyle name="Comma 2 3 3 4 3" xfId="3950" xr:uid="{00000000-0005-0000-0000-0000B40F0000}"/>
    <cellStyle name="Comma 2 3 3 4 3 2" xfId="3951" xr:uid="{00000000-0005-0000-0000-0000B50F0000}"/>
    <cellStyle name="Comma 2 3 3 4 3 3" xfId="3952" xr:uid="{00000000-0005-0000-0000-0000B60F0000}"/>
    <cellStyle name="Comma 2 3 3 4 3 4" xfId="3953" xr:uid="{00000000-0005-0000-0000-0000B70F0000}"/>
    <cellStyle name="Comma 2 3 3 4 4" xfId="3954" xr:uid="{00000000-0005-0000-0000-0000B80F0000}"/>
    <cellStyle name="Comma 2 3 3 4 5" xfId="3955" xr:uid="{00000000-0005-0000-0000-0000B90F0000}"/>
    <cellStyle name="Comma 2 3 3 4 6" xfId="3956" xr:uid="{00000000-0005-0000-0000-0000BA0F0000}"/>
    <cellStyle name="Comma 2 3 3 5" xfId="3957" xr:uid="{00000000-0005-0000-0000-0000BB0F0000}"/>
    <cellStyle name="Comma 2 3 3 5 2" xfId="3958" xr:uid="{00000000-0005-0000-0000-0000BC0F0000}"/>
    <cellStyle name="Comma 2 3 3 5 2 2" xfId="3959" xr:uid="{00000000-0005-0000-0000-0000BD0F0000}"/>
    <cellStyle name="Comma 2 3 3 5 2 3" xfId="3960" xr:uid="{00000000-0005-0000-0000-0000BE0F0000}"/>
    <cellStyle name="Comma 2 3 3 5 2 4" xfId="3961" xr:uid="{00000000-0005-0000-0000-0000BF0F0000}"/>
    <cellStyle name="Comma 2 3 3 5 3" xfId="3962" xr:uid="{00000000-0005-0000-0000-0000C00F0000}"/>
    <cellStyle name="Comma 2 3 3 5 4" xfId="3963" xr:uid="{00000000-0005-0000-0000-0000C10F0000}"/>
    <cellStyle name="Comma 2 3 3 5 5" xfId="3964" xr:uid="{00000000-0005-0000-0000-0000C20F0000}"/>
    <cellStyle name="Comma 2 3 3 6" xfId="3965" xr:uid="{00000000-0005-0000-0000-0000C30F0000}"/>
    <cellStyle name="Comma 2 3 3 7" xfId="3966" xr:uid="{00000000-0005-0000-0000-0000C40F0000}"/>
    <cellStyle name="Comma 2 3 3 7 2" xfId="3967" xr:uid="{00000000-0005-0000-0000-0000C50F0000}"/>
    <cellStyle name="Comma 2 3 3 7 3" xfId="3968" xr:uid="{00000000-0005-0000-0000-0000C60F0000}"/>
    <cellStyle name="Comma 2 3 3 7 4" xfId="3969" xr:uid="{00000000-0005-0000-0000-0000C70F0000}"/>
    <cellStyle name="Comma 2 3 3 8" xfId="3970" xr:uid="{00000000-0005-0000-0000-0000C80F0000}"/>
    <cellStyle name="Comma 2 3 3 9" xfId="3971" xr:uid="{00000000-0005-0000-0000-0000C90F0000}"/>
    <cellStyle name="Comma 2 3 4" xfId="3972" xr:uid="{00000000-0005-0000-0000-0000CA0F0000}"/>
    <cellStyle name="Comma 2 3 4 2" xfId="3973" xr:uid="{00000000-0005-0000-0000-0000CB0F0000}"/>
    <cellStyle name="Comma 2 3 4 2 2" xfId="3974" xr:uid="{00000000-0005-0000-0000-0000CC0F0000}"/>
    <cellStyle name="Comma 2 3 4 2 2 2" xfId="3975" xr:uid="{00000000-0005-0000-0000-0000CD0F0000}"/>
    <cellStyle name="Comma 2 3 4 2 2 2 2" xfId="3976" xr:uid="{00000000-0005-0000-0000-0000CE0F0000}"/>
    <cellStyle name="Comma 2 3 4 2 2 2 2 2" xfId="3977" xr:uid="{00000000-0005-0000-0000-0000CF0F0000}"/>
    <cellStyle name="Comma 2 3 4 2 2 2 2 3" xfId="3978" xr:uid="{00000000-0005-0000-0000-0000D00F0000}"/>
    <cellStyle name="Comma 2 3 4 2 2 2 2 4" xfId="3979" xr:uid="{00000000-0005-0000-0000-0000D10F0000}"/>
    <cellStyle name="Comma 2 3 4 2 2 2 3" xfId="3980" xr:uid="{00000000-0005-0000-0000-0000D20F0000}"/>
    <cellStyle name="Comma 2 3 4 2 2 2 4" xfId="3981" xr:uid="{00000000-0005-0000-0000-0000D30F0000}"/>
    <cellStyle name="Comma 2 3 4 2 2 2 5" xfId="3982" xr:uid="{00000000-0005-0000-0000-0000D40F0000}"/>
    <cellStyle name="Comma 2 3 4 2 2 3" xfId="3983" xr:uid="{00000000-0005-0000-0000-0000D50F0000}"/>
    <cellStyle name="Comma 2 3 4 2 2 3 2" xfId="3984" xr:uid="{00000000-0005-0000-0000-0000D60F0000}"/>
    <cellStyle name="Comma 2 3 4 2 2 3 3" xfId="3985" xr:uid="{00000000-0005-0000-0000-0000D70F0000}"/>
    <cellStyle name="Comma 2 3 4 2 2 3 4" xfId="3986" xr:uid="{00000000-0005-0000-0000-0000D80F0000}"/>
    <cellStyle name="Comma 2 3 4 2 2 4" xfId="3987" xr:uid="{00000000-0005-0000-0000-0000D90F0000}"/>
    <cellStyle name="Comma 2 3 4 2 2 5" xfId="3988" xr:uid="{00000000-0005-0000-0000-0000DA0F0000}"/>
    <cellStyle name="Comma 2 3 4 2 2 6" xfId="3989" xr:uid="{00000000-0005-0000-0000-0000DB0F0000}"/>
    <cellStyle name="Comma 2 3 4 2 3" xfId="3990" xr:uid="{00000000-0005-0000-0000-0000DC0F0000}"/>
    <cellStyle name="Comma 2 3 4 2 3 2" xfId="3991" xr:uid="{00000000-0005-0000-0000-0000DD0F0000}"/>
    <cellStyle name="Comma 2 3 4 2 3 2 2" xfId="3992" xr:uid="{00000000-0005-0000-0000-0000DE0F0000}"/>
    <cellStyle name="Comma 2 3 4 2 3 2 2 2" xfId="3993" xr:uid="{00000000-0005-0000-0000-0000DF0F0000}"/>
    <cellStyle name="Comma 2 3 4 2 3 2 2 3" xfId="3994" xr:uid="{00000000-0005-0000-0000-0000E00F0000}"/>
    <cellStyle name="Comma 2 3 4 2 3 2 2 4" xfId="3995" xr:uid="{00000000-0005-0000-0000-0000E10F0000}"/>
    <cellStyle name="Comma 2 3 4 2 3 2 3" xfId="3996" xr:uid="{00000000-0005-0000-0000-0000E20F0000}"/>
    <cellStyle name="Comma 2 3 4 2 3 2 4" xfId="3997" xr:uid="{00000000-0005-0000-0000-0000E30F0000}"/>
    <cellStyle name="Comma 2 3 4 2 3 2 5" xfId="3998" xr:uid="{00000000-0005-0000-0000-0000E40F0000}"/>
    <cellStyle name="Comma 2 3 4 2 3 3" xfId="3999" xr:uid="{00000000-0005-0000-0000-0000E50F0000}"/>
    <cellStyle name="Comma 2 3 4 2 3 3 2" xfId="4000" xr:uid="{00000000-0005-0000-0000-0000E60F0000}"/>
    <cellStyle name="Comma 2 3 4 2 3 3 3" xfId="4001" xr:uid="{00000000-0005-0000-0000-0000E70F0000}"/>
    <cellStyle name="Comma 2 3 4 2 3 3 4" xfId="4002" xr:uid="{00000000-0005-0000-0000-0000E80F0000}"/>
    <cellStyle name="Comma 2 3 4 2 3 4" xfId="4003" xr:uid="{00000000-0005-0000-0000-0000E90F0000}"/>
    <cellStyle name="Comma 2 3 4 2 3 5" xfId="4004" xr:uid="{00000000-0005-0000-0000-0000EA0F0000}"/>
    <cellStyle name="Comma 2 3 4 2 3 6" xfId="4005" xr:uid="{00000000-0005-0000-0000-0000EB0F0000}"/>
    <cellStyle name="Comma 2 3 4 2 4" xfId="4006" xr:uid="{00000000-0005-0000-0000-0000EC0F0000}"/>
    <cellStyle name="Comma 2 3 4 2 4 2" xfId="4007" xr:uid="{00000000-0005-0000-0000-0000ED0F0000}"/>
    <cellStyle name="Comma 2 3 4 2 4 2 2" xfId="4008" xr:uid="{00000000-0005-0000-0000-0000EE0F0000}"/>
    <cellStyle name="Comma 2 3 4 2 4 2 3" xfId="4009" xr:uid="{00000000-0005-0000-0000-0000EF0F0000}"/>
    <cellStyle name="Comma 2 3 4 2 4 2 4" xfId="4010" xr:uid="{00000000-0005-0000-0000-0000F00F0000}"/>
    <cellStyle name="Comma 2 3 4 2 4 3" xfId="4011" xr:uid="{00000000-0005-0000-0000-0000F10F0000}"/>
    <cellStyle name="Comma 2 3 4 2 4 4" xfId="4012" xr:uid="{00000000-0005-0000-0000-0000F20F0000}"/>
    <cellStyle name="Comma 2 3 4 2 4 5" xfId="4013" xr:uid="{00000000-0005-0000-0000-0000F30F0000}"/>
    <cellStyle name="Comma 2 3 4 2 5" xfId="4014" xr:uid="{00000000-0005-0000-0000-0000F40F0000}"/>
    <cellStyle name="Comma 2 3 4 2 5 2" xfId="4015" xr:uid="{00000000-0005-0000-0000-0000F50F0000}"/>
    <cellStyle name="Comma 2 3 4 2 5 3" xfId="4016" xr:uid="{00000000-0005-0000-0000-0000F60F0000}"/>
    <cellStyle name="Comma 2 3 4 2 5 4" xfId="4017" xr:uid="{00000000-0005-0000-0000-0000F70F0000}"/>
    <cellStyle name="Comma 2 3 4 2 6" xfId="4018" xr:uid="{00000000-0005-0000-0000-0000F80F0000}"/>
    <cellStyle name="Comma 2 3 4 2 7" xfId="4019" xr:uid="{00000000-0005-0000-0000-0000F90F0000}"/>
    <cellStyle name="Comma 2 3 4 2 8" xfId="4020" xr:uid="{00000000-0005-0000-0000-0000FA0F0000}"/>
    <cellStyle name="Comma 2 3 4 3" xfId="4021" xr:uid="{00000000-0005-0000-0000-0000FB0F0000}"/>
    <cellStyle name="Comma 2 3 4 3 2" xfId="4022" xr:uid="{00000000-0005-0000-0000-0000FC0F0000}"/>
    <cellStyle name="Comma 2 3 4 3 2 2" xfId="4023" xr:uid="{00000000-0005-0000-0000-0000FD0F0000}"/>
    <cellStyle name="Comma 2 3 4 3 2 2 2" xfId="4024" xr:uid="{00000000-0005-0000-0000-0000FE0F0000}"/>
    <cellStyle name="Comma 2 3 4 3 2 2 3" xfId="4025" xr:uid="{00000000-0005-0000-0000-0000FF0F0000}"/>
    <cellStyle name="Comma 2 3 4 3 2 2 4" xfId="4026" xr:uid="{00000000-0005-0000-0000-000000100000}"/>
    <cellStyle name="Comma 2 3 4 3 2 3" xfId="4027" xr:uid="{00000000-0005-0000-0000-000001100000}"/>
    <cellStyle name="Comma 2 3 4 3 2 4" xfId="4028" xr:uid="{00000000-0005-0000-0000-000002100000}"/>
    <cellStyle name="Comma 2 3 4 3 2 5" xfId="4029" xr:uid="{00000000-0005-0000-0000-000003100000}"/>
    <cellStyle name="Comma 2 3 4 3 3" xfId="4030" xr:uid="{00000000-0005-0000-0000-000004100000}"/>
    <cellStyle name="Comma 2 3 4 3 3 2" xfId="4031" xr:uid="{00000000-0005-0000-0000-000005100000}"/>
    <cellStyle name="Comma 2 3 4 3 3 3" xfId="4032" xr:uid="{00000000-0005-0000-0000-000006100000}"/>
    <cellStyle name="Comma 2 3 4 3 3 4" xfId="4033" xr:uid="{00000000-0005-0000-0000-000007100000}"/>
    <cellStyle name="Comma 2 3 4 3 4" xfId="4034" xr:uid="{00000000-0005-0000-0000-000008100000}"/>
    <cellStyle name="Comma 2 3 4 3 5" xfId="4035" xr:uid="{00000000-0005-0000-0000-000009100000}"/>
    <cellStyle name="Comma 2 3 4 3 6" xfId="4036" xr:uid="{00000000-0005-0000-0000-00000A100000}"/>
    <cellStyle name="Comma 2 3 4 4" xfId="4037" xr:uid="{00000000-0005-0000-0000-00000B100000}"/>
    <cellStyle name="Comma 2 3 4 4 2" xfId="4038" xr:uid="{00000000-0005-0000-0000-00000C100000}"/>
    <cellStyle name="Comma 2 3 4 4 2 2" xfId="4039" xr:uid="{00000000-0005-0000-0000-00000D100000}"/>
    <cellStyle name="Comma 2 3 4 4 2 2 2" xfId="4040" xr:uid="{00000000-0005-0000-0000-00000E100000}"/>
    <cellStyle name="Comma 2 3 4 4 2 2 3" xfId="4041" xr:uid="{00000000-0005-0000-0000-00000F100000}"/>
    <cellStyle name="Comma 2 3 4 4 2 2 4" xfId="4042" xr:uid="{00000000-0005-0000-0000-000010100000}"/>
    <cellStyle name="Comma 2 3 4 4 2 3" xfId="4043" xr:uid="{00000000-0005-0000-0000-000011100000}"/>
    <cellStyle name="Comma 2 3 4 4 2 4" xfId="4044" xr:uid="{00000000-0005-0000-0000-000012100000}"/>
    <cellStyle name="Comma 2 3 4 4 2 5" xfId="4045" xr:uid="{00000000-0005-0000-0000-000013100000}"/>
    <cellStyle name="Comma 2 3 4 4 3" xfId="4046" xr:uid="{00000000-0005-0000-0000-000014100000}"/>
    <cellStyle name="Comma 2 3 4 4 3 2" xfId="4047" xr:uid="{00000000-0005-0000-0000-000015100000}"/>
    <cellStyle name="Comma 2 3 4 4 3 3" xfId="4048" xr:uid="{00000000-0005-0000-0000-000016100000}"/>
    <cellStyle name="Comma 2 3 4 4 3 4" xfId="4049" xr:uid="{00000000-0005-0000-0000-000017100000}"/>
    <cellStyle name="Comma 2 3 4 4 4" xfId="4050" xr:uid="{00000000-0005-0000-0000-000018100000}"/>
    <cellStyle name="Comma 2 3 4 4 5" xfId="4051" xr:uid="{00000000-0005-0000-0000-000019100000}"/>
    <cellStyle name="Comma 2 3 4 4 6" xfId="4052" xr:uid="{00000000-0005-0000-0000-00001A100000}"/>
    <cellStyle name="Comma 2 3 4 5" xfId="4053" xr:uid="{00000000-0005-0000-0000-00001B100000}"/>
    <cellStyle name="Comma 2 3 4 5 2" xfId="4054" xr:uid="{00000000-0005-0000-0000-00001C100000}"/>
    <cellStyle name="Comma 2 3 4 5 2 2" xfId="4055" xr:uid="{00000000-0005-0000-0000-00001D100000}"/>
    <cellStyle name="Comma 2 3 4 5 2 3" xfId="4056" xr:uid="{00000000-0005-0000-0000-00001E100000}"/>
    <cellStyle name="Comma 2 3 4 5 2 4" xfId="4057" xr:uid="{00000000-0005-0000-0000-00001F100000}"/>
    <cellStyle name="Comma 2 3 4 5 3" xfId="4058" xr:uid="{00000000-0005-0000-0000-000020100000}"/>
    <cellStyle name="Comma 2 3 4 5 4" xfId="4059" xr:uid="{00000000-0005-0000-0000-000021100000}"/>
    <cellStyle name="Comma 2 3 4 5 5" xfId="4060" xr:uid="{00000000-0005-0000-0000-000022100000}"/>
    <cellStyle name="Comma 2 3 4 6" xfId="4061" xr:uid="{00000000-0005-0000-0000-000023100000}"/>
    <cellStyle name="Comma 2 3 4 6 2" xfId="4062" xr:uid="{00000000-0005-0000-0000-000024100000}"/>
    <cellStyle name="Comma 2 3 4 6 3" xfId="4063" xr:uid="{00000000-0005-0000-0000-000025100000}"/>
    <cellStyle name="Comma 2 3 4 6 4" xfId="4064" xr:uid="{00000000-0005-0000-0000-000026100000}"/>
    <cellStyle name="Comma 2 3 4 7" xfId="4065" xr:uid="{00000000-0005-0000-0000-000027100000}"/>
    <cellStyle name="Comma 2 3 4 8" xfId="4066" xr:uid="{00000000-0005-0000-0000-000028100000}"/>
    <cellStyle name="Comma 2 3 4 9" xfId="4067" xr:uid="{00000000-0005-0000-0000-000029100000}"/>
    <cellStyle name="Comma 2 3 5" xfId="4068" xr:uid="{00000000-0005-0000-0000-00002A100000}"/>
    <cellStyle name="Comma 2 3 6" xfId="4069" xr:uid="{00000000-0005-0000-0000-00002B100000}"/>
    <cellStyle name="Comma 2 3 6 2" xfId="4070" xr:uid="{00000000-0005-0000-0000-00002C100000}"/>
    <cellStyle name="Comma 2 3 6 2 2" xfId="4071" xr:uid="{00000000-0005-0000-0000-00002D100000}"/>
    <cellStyle name="Comma 2 3 6 2 2 2" xfId="4072" xr:uid="{00000000-0005-0000-0000-00002E100000}"/>
    <cellStyle name="Comma 2 3 6 2 2 2 2" xfId="4073" xr:uid="{00000000-0005-0000-0000-00002F100000}"/>
    <cellStyle name="Comma 2 3 6 2 2 2 2 2" xfId="4074" xr:uid="{00000000-0005-0000-0000-000030100000}"/>
    <cellStyle name="Comma 2 3 6 2 2 2 2 3" xfId="4075" xr:uid="{00000000-0005-0000-0000-000031100000}"/>
    <cellStyle name="Comma 2 3 6 2 2 2 2 4" xfId="4076" xr:uid="{00000000-0005-0000-0000-000032100000}"/>
    <cellStyle name="Comma 2 3 6 2 2 2 3" xfId="4077" xr:uid="{00000000-0005-0000-0000-000033100000}"/>
    <cellStyle name="Comma 2 3 6 2 2 2 4" xfId="4078" xr:uid="{00000000-0005-0000-0000-000034100000}"/>
    <cellStyle name="Comma 2 3 6 2 2 2 5" xfId="4079" xr:uid="{00000000-0005-0000-0000-000035100000}"/>
    <cellStyle name="Comma 2 3 6 2 2 3" xfId="4080" xr:uid="{00000000-0005-0000-0000-000036100000}"/>
    <cellStyle name="Comma 2 3 6 2 2 3 2" xfId="4081" xr:uid="{00000000-0005-0000-0000-000037100000}"/>
    <cellStyle name="Comma 2 3 6 2 2 3 3" xfId="4082" xr:uid="{00000000-0005-0000-0000-000038100000}"/>
    <cellStyle name="Comma 2 3 6 2 2 3 4" xfId="4083" xr:uid="{00000000-0005-0000-0000-000039100000}"/>
    <cellStyle name="Comma 2 3 6 2 2 4" xfId="4084" xr:uid="{00000000-0005-0000-0000-00003A100000}"/>
    <cellStyle name="Comma 2 3 6 2 2 5" xfId="4085" xr:uid="{00000000-0005-0000-0000-00003B100000}"/>
    <cellStyle name="Comma 2 3 6 2 2 6" xfId="4086" xr:uid="{00000000-0005-0000-0000-00003C100000}"/>
    <cellStyle name="Comma 2 3 6 2 3" xfId="4087" xr:uid="{00000000-0005-0000-0000-00003D100000}"/>
    <cellStyle name="Comma 2 3 6 2 3 2" xfId="4088" xr:uid="{00000000-0005-0000-0000-00003E100000}"/>
    <cellStyle name="Comma 2 3 6 2 3 2 2" xfId="4089" xr:uid="{00000000-0005-0000-0000-00003F100000}"/>
    <cellStyle name="Comma 2 3 6 2 3 2 2 2" xfId="4090" xr:uid="{00000000-0005-0000-0000-000040100000}"/>
    <cellStyle name="Comma 2 3 6 2 3 2 2 3" xfId="4091" xr:uid="{00000000-0005-0000-0000-000041100000}"/>
    <cellStyle name="Comma 2 3 6 2 3 2 2 4" xfId="4092" xr:uid="{00000000-0005-0000-0000-000042100000}"/>
    <cellStyle name="Comma 2 3 6 2 3 2 3" xfId="4093" xr:uid="{00000000-0005-0000-0000-000043100000}"/>
    <cellStyle name="Comma 2 3 6 2 3 2 4" xfId="4094" xr:uid="{00000000-0005-0000-0000-000044100000}"/>
    <cellStyle name="Comma 2 3 6 2 3 2 5" xfId="4095" xr:uid="{00000000-0005-0000-0000-000045100000}"/>
    <cellStyle name="Comma 2 3 6 2 3 3" xfId="4096" xr:uid="{00000000-0005-0000-0000-000046100000}"/>
    <cellStyle name="Comma 2 3 6 2 3 3 2" xfId="4097" xr:uid="{00000000-0005-0000-0000-000047100000}"/>
    <cellStyle name="Comma 2 3 6 2 3 3 3" xfId="4098" xr:uid="{00000000-0005-0000-0000-000048100000}"/>
    <cellStyle name="Comma 2 3 6 2 3 3 4" xfId="4099" xr:uid="{00000000-0005-0000-0000-000049100000}"/>
    <cellStyle name="Comma 2 3 6 2 3 4" xfId="4100" xr:uid="{00000000-0005-0000-0000-00004A100000}"/>
    <cellStyle name="Comma 2 3 6 2 3 5" xfId="4101" xr:uid="{00000000-0005-0000-0000-00004B100000}"/>
    <cellStyle name="Comma 2 3 6 2 3 6" xfId="4102" xr:uid="{00000000-0005-0000-0000-00004C100000}"/>
    <cellStyle name="Comma 2 3 6 2 4" xfId="4103" xr:uid="{00000000-0005-0000-0000-00004D100000}"/>
    <cellStyle name="Comma 2 3 6 2 4 2" xfId="4104" xr:uid="{00000000-0005-0000-0000-00004E100000}"/>
    <cellStyle name="Comma 2 3 6 2 4 2 2" xfId="4105" xr:uid="{00000000-0005-0000-0000-00004F100000}"/>
    <cellStyle name="Comma 2 3 6 2 4 2 3" xfId="4106" xr:uid="{00000000-0005-0000-0000-000050100000}"/>
    <cellStyle name="Comma 2 3 6 2 4 2 4" xfId="4107" xr:uid="{00000000-0005-0000-0000-000051100000}"/>
    <cellStyle name="Comma 2 3 6 2 4 3" xfId="4108" xr:uid="{00000000-0005-0000-0000-000052100000}"/>
    <cellStyle name="Comma 2 3 6 2 4 4" xfId="4109" xr:uid="{00000000-0005-0000-0000-000053100000}"/>
    <cellStyle name="Comma 2 3 6 2 4 5" xfId="4110" xr:uid="{00000000-0005-0000-0000-000054100000}"/>
    <cellStyle name="Comma 2 3 6 2 5" xfId="4111" xr:uid="{00000000-0005-0000-0000-000055100000}"/>
    <cellStyle name="Comma 2 3 6 2 5 2" xfId="4112" xr:uid="{00000000-0005-0000-0000-000056100000}"/>
    <cellStyle name="Comma 2 3 6 2 5 3" xfId="4113" xr:uid="{00000000-0005-0000-0000-000057100000}"/>
    <cellStyle name="Comma 2 3 6 2 5 4" xfId="4114" xr:uid="{00000000-0005-0000-0000-000058100000}"/>
    <cellStyle name="Comma 2 3 6 2 6" xfId="4115" xr:uid="{00000000-0005-0000-0000-000059100000}"/>
    <cellStyle name="Comma 2 3 6 2 7" xfId="4116" xr:uid="{00000000-0005-0000-0000-00005A100000}"/>
    <cellStyle name="Comma 2 3 6 2 8" xfId="4117" xr:uid="{00000000-0005-0000-0000-00005B100000}"/>
    <cellStyle name="Comma 2 3 6 3" xfId="4118" xr:uid="{00000000-0005-0000-0000-00005C100000}"/>
    <cellStyle name="Comma 2 3 6 3 2" xfId="4119" xr:uid="{00000000-0005-0000-0000-00005D100000}"/>
    <cellStyle name="Comma 2 3 6 3 2 2" xfId="4120" xr:uid="{00000000-0005-0000-0000-00005E100000}"/>
    <cellStyle name="Comma 2 3 6 3 2 2 2" xfId="4121" xr:uid="{00000000-0005-0000-0000-00005F100000}"/>
    <cellStyle name="Comma 2 3 6 3 2 2 3" xfId="4122" xr:uid="{00000000-0005-0000-0000-000060100000}"/>
    <cellStyle name="Comma 2 3 6 3 2 2 4" xfId="4123" xr:uid="{00000000-0005-0000-0000-000061100000}"/>
    <cellStyle name="Comma 2 3 6 3 2 3" xfId="4124" xr:uid="{00000000-0005-0000-0000-000062100000}"/>
    <cellStyle name="Comma 2 3 6 3 2 4" xfId="4125" xr:uid="{00000000-0005-0000-0000-000063100000}"/>
    <cellStyle name="Comma 2 3 6 3 2 5" xfId="4126" xr:uid="{00000000-0005-0000-0000-000064100000}"/>
    <cellStyle name="Comma 2 3 6 3 3" xfId="4127" xr:uid="{00000000-0005-0000-0000-000065100000}"/>
    <cellStyle name="Comma 2 3 6 3 3 2" xfId="4128" xr:uid="{00000000-0005-0000-0000-000066100000}"/>
    <cellStyle name="Comma 2 3 6 3 3 3" xfId="4129" xr:uid="{00000000-0005-0000-0000-000067100000}"/>
    <cellStyle name="Comma 2 3 6 3 3 4" xfId="4130" xr:uid="{00000000-0005-0000-0000-000068100000}"/>
    <cellStyle name="Comma 2 3 6 3 4" xfId="4131" xr:uid="{00000000-0005-0000-0000-000069100000}"/>
    <cellStyle name="Comma 2 3 6 3 5" xfId="4132" xr:uid="{00000000-0005-0000-0000-00006A100000}"/>
    <cellStyle name="Comma 2 3 6 3 6" xfId="4133" xr:uid="{00000000-0005-0000-0000-00006B100000}"/>
    <cellStyle name="Comma 2 3 6 4" xfId="4134" xr:uid="{00000000-0005-0000-0000-00006C100000}"/>
    <cellStyle name="Comma 2 3 6 4 2" xfId="4135" xr:uid="{00000000-0005-0000-0000-00006D100000}"/>
    <cellStyle name="Comma 2 3 6 4 2 2" xfId="4136" xr:uid="{00000000-0005-0000-0000-00006E100000}"/>
    <cellStyle name="Comma 2 3 6 4 2 2 2" xfId="4137" xr:uid="{00000000-0005-0000-0000-00006F100000}"/>
    <cellStyle name="Comma 2 3 6 4 2 2 3" xfId="4138" xr:uid="{00000000-0005-0000-0000-000070100000}"/>
    <cellStyle name="Comma 2 3 6 4 2 2 4" xfId="4139" xr:uid="{00000000-0005-0000-0000-000071100000}"/>
    <cellStyle name="Comma 2 3 6 4 2 3" xfId="4140" xr:uid="{00000000-0005-0000-0000-000072100000}"/>
    <cellStyle name="Comma 2 3 6 4 2 4" xfId="4141" xr:uid="{00000000-0005-0000-0000-000073100000}"/>
    <cellStyle name="Comma 2 3 6 4 2 5" xfId="4142" xr:uid="{00000000-0005-0000-0000-000074100000}"/>
    <cellStyle name="Comma 2 3 6 4 3" xfId="4143" xr:uid="{00000000-0005-0000-0000-000075100000}"/>
    <cellStyle name="Comma 2 3 6 4 3 2" xfId="4144" xr:uid="{00000000-0005-0000-0000-000076100000}"/>
    <cellStyle name="Comma 2 3 6 4 3 3" xfId="4145" xr:uid="{00000000-0005-0000-0000-000077100000}"/>
    <cellStyle name="Comma 2 3 6 4 3 4" xfId="4146" xr:uid="{00000000-0005-0000-0000-000078100000}"/>
    <cellStyle name="Comma 2 3 6 4 4" xfId="4147" xr:uid="{00000000-0005-0000-0000-000079100000}"/>
    <cellStyle name="Comma 2 3 6 4 5" xfId="4148" xr:uid="{00000000-0005-0000-0000-00007A100000}"/>
    <cellStyle name="Comma 2 3 6 4 6" xfId="4149" xr:uid="{00000000-0005-0000-0000-00007B100000}"/>
    <cellStyle name="Comma 2 3 6 5" xfId="4150" xr:uid="{00000000-0005-0000-0000-00007C100000}"/>
    <cellStyle name="Comma 2 3 6 5 2" xfId="4151" xr:uid="{00000000-0005-0000-0000-00007D100000}"/>
    <cellStyle name="Comma 2 3 6 5 2 2" xfId="4152" xr:uid="{00000000-0005-0000-0000-00007E100000}"/>
    <cellStyle name="Comma 2 3 6 5 2 3" xfId="4153" xr:uid="{00000000-0005-0000-0000-00007F100000}"/>
    <cellStyle name="Comma 2 3 6 5 2 4" xfId="4154" xr:uid="{00000000-0005-0000-0000-000080100000}"/>
    <cellStyle name="Comma 2 3 6 5 3" xfId="4155" xr:uid="{00000000-0005-0000-0000-000081100000}"/>
    <cellStyle name="Comma 2 3 6 5 4" xfId="4156" xr:uid="{00000000-0005-0000-0000-000082100000}"/>
    <cellStyle name="Comma 2 3 6 5 5" xfId="4157" xr:uid="{00000000-0005-0000-0000-000083100000}"/>
    <cellStyle name="Comma 2 3 6 6" xfId="4158" xr:uid="{00000000-0005-0000-0000-000084100000}"/>
    <cellStyle name="Comma 2 3 6 6 2" xfId="4159" xr:uid="{00000000-0005-0000-0000-000085100000}"/>
    <cellStyle name="Comma 2 3 6 6 3" xfId="4160" xr:uid="{00000000-0005-0000-0000-000086100000}"/>
    <cellStyle name="Comma 2 3 6 6 4" xfId="4161" xr:uid="{00000000-0005-0000-0000-000087100000}"/>
    <cellStyle name="Comma 2 3 6 7" xfId="4162" xr:uid="{00000000-0005-0000-0000-000088100000}"/>
    <cellStyle name="Comma 2 3 6 8" xfId="4163" xr:uid="{00000000-0005-0000-0000-000089100000}"/>
    <cellStyle name="Comma 2 3 6 9" xfId="4164" xr:uid="{00000000-0005-0000-0000-00008A100000}"/>
    <cellStyle name="Comma 2 3 7" xfId="4165" xr:uid="{00000000-0005-0000-0000-00008B100000}"/>
    <cellStyle name="Comma 2 3 7 2" xfId="4166" xr:uid="{00000000-0005-0000-0000-00008C100000}"/>
    <cellStyle name="Comma 2 3 7 2 2" xfId="4167" xr:uid="{00000000-0005-0000-0000-00008D100000}"/>
    <cellStyle name="Comma 2 3 7 2 2 2" xfId="4168" xr:uid="{00000000-0005-0000-0000-00008E100000}"/>
    <cellStyle name="Comma 2 3 7 2 2 2 2" xfId="4169" xr:uid="{00000000-0005-0000-0000-00008F100000}"/>
    <cellStyle name="Comma 2 3 7 2 2 2 3" xfId="4170" xr:uid="{00000000-0005-0000-0000-000090100000}"/>
    <cellStyle name="Comma 2 3 7 2 2 2 4" xfId="4171" xr:uid="{00000000-0005-0000-0000-000091100000}"/>
    <cellStyle name="Comma 2 3 7 2 2 3" xfId="4172" xr:uid="{00000000-0005-0000-0000-000092100000}"/>
    <cellStyle name="Comma 2 3 7 2 2 4" xfId="4173" xr:uid="{00000000-0005-0000-0000-000093100000}"/>
    <cellStyle name="Comma 2 3 7 2 2 5" xfId="4174" xr:uid="{00000000-0005-0000-0000-000094100000}"/>
    <cellStyle name="Comma 2 3 7 2 3" xfId="4175" xr:uid="{00000000-0005-0000-0000-000095100000}"/>
    <cellStyle name="Comma 2 3 7 2 3 2" xfId="4176" xr:uid="{00000000-0005-0000-0000-000096100000}"/>
    <cellStyle name="Comma 2 3 7 2 3 3" xfId="4177" xr:uid="{00000000-0005-0000-0000-000097100000}"/>
    <cellStyle name="Comma 2 3 7 2 3 4" xfId="4178" xr:uid="{00000000-0005-0000-0000-000098100000}"/>
    <cellStyle name="Comma 2 3 7 2 4" xfId="4179" xr:uid="{00000000-0005-0000-0000-000099100000}"/>
    <cellStyle name="Comma 2 3 7 2 5" xfId="4180" xr:uid="{00000000-0005-0000-0000-00009A100000}"/>
    <cellStyle name="Comma 2 3 7 2 6" xfId="4181" xr:uid="{00000000-0005-0000-0000-00009B100000}"/>
    <cellStyle name="Comma 2 3 7 3" xfId="4182" xr:uid="{00000000-0005-0000-0000-00009C100000}"/>
    <cellStyle name="Comma 2 3 7 3 2" xfId="4183" xr:uid="{00000000-0005-0000-0000-00009D100000}"/>
    <cellStyle name="Comma 2 3 7 3 2 2" xfId="4184" xr:uid="{00000000-0005-0000-0000-00009E100000}"/>
    <cellStyle name="Comma 2 3 7 3 2 2 2" xfId="4185" xr:uid="{00000000-0005-0000-0000-00009F100000}"/>
    <cellStyle name="Comma 2 3 7 3 2 2 3" xfId="4186" xr:uid="{00000000-0005-0000-0000-0000A0100000}"/>
    <cellStyle name="Comma 2 3 7 3 2 2 4" xfId="4187" xr:uid="{00000000-0005-0000-0000-0000A1100000}"/>
    <cellStyle name="Comma 2 3 7 3 2 3" xfId="4188" xr:uid="{00000000-0005-0000-0000-0000A2100000}"/>
    <cellStyle name="Comma 2 3 7 3 2 4" xfId="4189" xr:uid="{00000000-0005-0000-0000-0000A3100000}"/>
    <cellStyle name="Comma 2 3 7 3 2 5" xfId="4190" xr:uid="{00000000-0005-0000-0000-0000A4100000}"/>
    <cellStyle name="Comma 2 3 7 3 3" xfId="4191" xr:uid="{00000000-0005-0000-0000-0000A5100000}"/>
    <cellStyle name="Comma 2 3 7 3 3 2" xfId="4192" xr:uid="{00000000-0005-0000-0000-0000A6100000}"/>
    <cellStyle name="Comma 2 3 7 3 3 3" xfId="4193" xr:uid="{00000000-0005-0000-0000-0000A7100000}"/>
    <cellStyle name="Comma 2 3 7 3 3 4" xfId="4194" xr:uid="{00000000-0005-0000-0000-0000A8100000}"/>
    <cellStyle name="Comma 2 3 7 3 4" xfId="4195" xr:uid="{00000000-0005-0000-0000-0000A9100000}"/>
    <cellStyle name="Comma 2 3 7 3 5" xfId="4196" xr:uid="{00000000-0005-0000-0000-0000AA100000}"/>
    <cellStyle name="Comma 2 3 7 3 6" xfId="4197" xr:uid="{00000000-0005-0000-0000-0000AB100000}"/>
    <cellStyle name="Comma 2 3 7 4" xfId="4198" xr:uid="{00000000-0005-0000-0000-0000AC100000}"/>
    <cellStyle name="Comma 2 3 7 4 2" xfId="4199" xr:uid="{00000000-0005-0000-0000-0000AD100000}"/>
    <cellStyle name="Comma 2 3 7 4 2 2" xfId="4200" xr:uid="{00000000-0005-0000-0000-0000AE100000}"/>
    <cellStyle name="Comma 2 3 7 4 2 3" xfId="4201" xr:uid="{00000000-0005-0000-0000-0000AF100000}"/>
    <cellStyle name="Comma 2 3 7 4 2 4" xfId="4202" xr:uid="{00000000-0005-0000-0000-0000B0100000}"/>
    <cellStyle name="Comma 2 3 7 4 3" xfId="4203" xr:uid="{00000000-0005-0000-0000-0000B1100000}"/>
    <cellStyle name="Comma 2 3 7 4 4" xfId="4204" xr:uid="{00000000-0005-0000-0000-0000B2100000}"/>
    <cellStyle name="Comma 2 3 7 4 5" xfId="4205" xr:uid="{00000000-0005-0000-0000-0000B3100000}"/>
    <cellStyle name="Comma 2 3 7 5" xfId="4206" xr:uid="{00000000-0005-0000-0000-0000B4100000}"/>
    <cellStyle name="Comma 2 3 7 5 2" xfId="4207" xr:uid="{00000000-0005-0000-0000-0000B5100000}"/>
    <cellStyle name="Comma 2 3 7 5 3" xfId="4208" xr:uid="{00000000-0005-0000-0000-0000B6100000}"/>
    <cellStyle name="Comma 2 3 7 5 4" xfId="4209" xr:uid="{00000000-0005-0000-0000-0000B7100000}"/>
    <cellStyle name="Comma 2 3 7 6" xfId="4210" xr:uid="{00000000-0005-0000-0000-0000B8100000}"/>
    <cellStyle name="Comma 2 3 7 7" xfId="4211" xr:uid="{00000000-0005-0000-0000-0000B9100000}"/>
    <cellStyle name="Comma 2 3 7 8" xfId="4212" xr:uid="{00000000-0005-0000-0000-0000BA100000}"/>
    <cellStyle name="Comma 2 3 8" xfId="4213" xr:uid="{00000000-0005-0000-0000-0000BB100000}"/>
    <cellStyle name="Comma 2 3 8 2" xfId="4214" xr:uid="{00000000-0005-0000-0000-0000BC100000}"/>
    <cellStyle name="Comma 2 3 8 2 2" xfId="4215" xr:uid="{00000000-0005-0000-0000-0000BD100000}"/>
    <cellStyle name="Comma 2 3 8 2 2 2" xfId="4216" xr:uid="{00000000-0005-0000-0000-0000BE100000}"/>
    <cellStyle name="Comma 2 3 8 2 2 2 2" xfId="4217" xr:uid="{00000000-0005-0000-0000-0000BF100000}"/>
    <cellStyle name="Comma 2 3 8 2 2 2 3" xfId="4218" xr:uid="{00000000-0005-0000-0000-0000C0100000}"/>
    <cellStyle name="Comma 2 3 8 2 2 2 4" xfId="4219" xr:uid="{00000000-0005-0000-0000-0000C1100000}"/>
    <cellStyle name="Comma 2 3 8 2 2 3" xfId="4220" xr:uid="{00000000-0005-0000-0000-0000C2100000}"/>
    <cellStyle name="Comma 2 3 8 2 2 4" xfId="4221" xr:uid="{00000000-0005-0000-0000-0000C3100000}"/>
    <cellStyle name="Comma 2 3 8 2 2 5" xfId="4222" xr:uid="{00000000-0005-0000-0000-0000C4100000}"/>
    <cellStyle name="Comma 2 3 8 2 3" xfId="4223" xr:uid="{00000000-0005-0000-0000-0000C5100000}"/>
    <cellStyle name="Comma 2 3 8 2 3 2" xfId="4224" xr:uid="{00000000-0005-0000-0000-0000C6100000}"/>
    <cellStyle name="Comma 2 3 8 2 3 3" xfId="4225" xr:uid="{00000000-0005-0000-0000-0000C7100000}"/>
    <cellStyle name="Comma 2 3 8 2 3 4" xfId="4226" xr:uid="{00000000-0005-0000-0000-0000C8100000}"/>
    <cellStyle name="Comma 2 3 8 2 4" xfId="4227" xr:uid="{00000000-0005-0000-0000-0000C9100000}"/>
    <cellStyle name="Comma 2 3 8 2 5" xfId="4228" xr:uid="{00000000-0005-0000-0000-0000CA100000}"/>
    <cellStyle name="Comma 2 3 8 2 6" xfId="4229" xr:uid="{00000000-0005-0000-0000-0000CB100000}"/>
    <cellStyle name="Comma 2 3 8 3" xfId="4230" xr:uid="{00000000-0005-0000-0000-0000CC100000}"/>
    <cellStyle name="Comma 2 3 8 3 2" xfId="4231" xr:uid="{00000000-0005-0000-0000-0000CD100000}"/>
    <cellStyle name="Comma 2 3 8 3 2 2" xfId="4232" xr:uid="{00000000-0005-0000-0000-0000CE100000}"/>
    <cellStyle name="Comma 2 3 8 3 2 2 2" xfId="4233" xr:uid="{00000000-0005-0000-0000-0000CF100000}"/>
    <cellStyle name="Comma 2 3 8 3 2 2 3" xfId="4234" xr:uid="{00000000-0005-0000-0000-0000D0100000}"/>
    <cellStyle name="Comma 2 3 8 3 2 2 4" xfId="4235" xr:uid="{00000000-0005-0000-0000-0000D1100000}"/>
    <cellStyle name="Comma 2 3 8 3 2 3" xfId="4236" xr:uid="{00000000-0005-0000-0000-0000D2100000}"/>
    <cellStyle name="Comma 2 3 8 3 2 4" xfId="4237" xr:uid="{00000000-0005-0000-0000-0000D3100000}"/>
    <cellStyle name="Comma 2 3 8 3 2 5" xfId="4238" xr:uid="{00000000-0005-0000-0000-0000D4100000}"/>
    <cellStyle name="Comma 2 3 8 3 3" xfId="4239" xr:uid="{00000000-0005-0000-0000-0000D5100000}"/>
    <cellStyle name="Comma 2 3 8 3 3 2" xfId="4240" xr:uid="{00000000-0005-0000-0000-0000D6100000}"/>
    <cellStyle name="Comma 2 3 8 3 3 3" xfId="4241" xr:uid="{00000000-0005-0000-0000-0000D7100000}"/>
    <cellStyle name="Comma 2 3 8 3 3 4" xfId="4242" xr:uid="{00000000-0005-0000-0000-0000D8100000}"/>
    <cellStyle name="Comma 2 3 8 3 4" xfId="4243" xr:uid="{00000000-0005-0000-0000-0000D9100000}"/>
    <cellStyle name="Comma 2 3 8 3 5" xfId="4244" xr:uid="{00000000-0005-0000-0000-0000DA100000}"/>
    <cellStyle name="Comma 2 3 8 3 6" xfId="4245" xr:uid="{00000000-0005-0000-0000-0000DB100000}"/>
    <cellStyle name="Comma 2 3 8 4" xfId="4246" xr:uid="{00000000-0005-0000-0000-0000DC100000}"/>
    <cellStyle name="Comma 2 3 8 4 2" xfId="4247" xr:uid="{00000000-0005-0000-0000-0000DD100000}"/>
    <cellStyle name="Comma 2 3 8 4 2 2" xfId="4248" xr:uid="{00000000-0005-0000-0000-0000DE100000}"/>
    <cellStyle name="Comma 2 3 8 4 2 3" xfId="4249" xr:uid="{00000000-0005-0000-0000-0000DF100000}"/>
    <cellStyle name="Comma 2 3 8 4 2 4" xfId="4250" xr:uid="{00000000-0005-0000-0000-0000E0100000}"/>
    <cellStyle name="Comma 2 3 8 4 3" xfId="4251" xr:uid="{00000000-0005-0000-0000-0000E1100000}"/>
    <cellStyle name="Comma 2 3 8 4 4" xfId="4252" xr:uid="{00000000-0005-0000-0000-0000E2100000}"/>
    <cellStyle name="Comma 2 3 8 4 5" xfId="4253" xr:uid="{00000000-0005-0000-0000-0000E3100000}"/>
    <cellStyle name="Comma 2 3 8 5" xfId="4254" xr:uid="{00000000-0005-0000-0000-0000E4100000}"/>
    <cellStyle name="Comma 2 3 8 5 2" xfId="4255" xr:uid="{00000000-0005-0000-0000-0000E5100000}"/>
    <cellStyle name="Comma 2 3 8 5 3" xfId="4256" xr:uid="{00000000-0005-0000-0000-0000E6100000}"/>
    <cellStyle name="Comma 2 3 8 5 4" xfId="4257" xr:uid="{00000000-0005-0000-0000-0000E7100000}"/>
    <cellStyle name="Comma 2 3 8 6" xfId="4258" xr:uid="{00000000-0005-0000-0000-0000E8100000}"/>
    <cellStyle name="Comma 2 3 8 7" xfId="4259" xr:uid="{00000000-0005-0000-0000-0000E9100000}"/>
    <cellStyle name="Comma 2 3 8 8" xfId="4260" xr:uid="{00000000-0005-0000-0000-0000EA100000}"/>
    <cellStyle name="Comma 2 3 9" xfId="4261" xr:uid="{00000000-0005-0000-0000-0000EB100000}"/>
    <cellStyle name="Comma 2 3 9 2" xfId="4262" xr:uid="{00000000-0005-0000-0000-0000EC100000}"/>
    <cellStyle name="Comma 2 3 9 2 2" xfId="4263" xr:uid="{00000000-0005-0000-0000-0000ED100000}"/>
    <cellStyle name="Comma 2 3 9 2 2 2" xfId="4264" xr:uid="{00000000-0005-0000-0000-0000EE100000}"/>
    <cellStyle name="Comma 2 3 9 2 2 3" xfId="4265" xr:uid="{00000000-0005-0000-0000-0000EF100000}"/>
    <cellStyle name="Comma 2 3 9 2 2 4" xfId="4266" xr:uid="{00000000-0005-0000-0000-0000F0100000}"/>
    <cellStyle name="Comma 2 3 9 2 3" xfId="4267" xr:uid="{00000000-0005-0000-0000-0000F1100000}"/>
    <cellStyle name="Comma 2 3 9 2 4" xfId="4268" xr:uid="{00000000-0005-0000-0000-0000F2100000}"/>
    <cellStyle name="Comma 2 3 9 2 5" xfId="4269" xr:uid="{00000000-0005-0000-0000-0000F3100000}"/>
    <cellStyle name="Comma 2 3 9 3" xfId="4270" xr:uid="{00000000-0005-0000-0000-0000F4100000}"/>
    <cellStyle name="Comma 2 3 9 3 2" xfId="4271" xr:uid="{00000000-0005-0000-0000-0000F5100000}"/>
    <cellStyle name="Comma 2 3 9 3 3" xfId="4272" xr:uid="{00000000-0005-0000-0000-0000F6100000}"/>
    <cellStyle name="Comma 2 3 9 3 4" xfId="4273" xr:uid="{00000000-0005-0000-0000-0000F7100000}"/>
    <cellStyle name="Comma 2 3 9 4" xfId="4274" xr:uid="{00000000-0005-0000-0000-0000F8100000}"/>
    <cellStyle name="Comma 2 3 9 5" xfId="4275" xr:uid="{00000000-0005-0000-0000-0000F9100000}"/>
    <cellStyle name="Comma 2 3 9 6" xfId="4276" xr:uid="{00000000-0005-0000-0000-0000FA100000}"/>
    <cellStyle name="Comma 2 30" xfId="4277" xr:uid="{00000000-0005-0000-0000-0000FB100000}"/>
    <cellStyle name="Comma 2 31" xfId="4278" xr:uid="{00000000-0005-0000-0000-0000FC100000}"/>
    <cellStyle name="Comma 2 32" xfId="4279" xr:uid="{00000000-0005-0000-0000-0000FD100000}"/>
    <cellStyle name="Comma 2 33" xfId="4280" xr:uid="{00000000-0005-0000-0000-0000FE100000}"/>
    <cellStyle name="Comma 2 34" xfId="4281" xr:uid="{00000000-0005-0000-0000-0000FF100000}"/>
    <cellStyle name="Comma 2 35" xfId="4282" xr:uid="{00000000-0005-0000-0000-000000110000}"/>
    <cellStyle name="Comma 2 36" xfId="4283" xr:uid="{00000000-0005-0000-0000-000001110000}"/>
    <cellStyle name="Comma 2 37" xfId="4284" xr:uid="{00000000-0005-0000-0000-000002110000}"/>
    <cellStyle name="Comma 2 38" xfId="4285" xr:uid="{00000000-0005-0000-0000-000003110000}"/>
    <cellStyle name="Comma 2 39" xfId="4286" xr:uid="{00000000-0005-0000-0000-000004110000}"/>
    <cellStyle name="Comma 2 4" xfId="4287" xr:uid="{00000000-0005-0000-0000-000005110000}"/>
    <cellStyle name="Comma 2 4 10" xfId="4288" xr:uid="{00000000-0005-0000-0000-000006110000}"/>
    <cellStyle name="Comma 2 4 11" xfId="4289" xr:uid="{00000000-0005-0000-0000-000007110000}"/>
    <cellStyle name="Comma 2 4 11 2" xfId="4290" xr:uid="{00000000-0005-0000-0000-000008110000}"/>
    <cellStyle name="Comma 2 4 11 2 2" xfId="4291" xr:uid="{00000000-0005-0000-0000-000009110000}"/>
    <cellStyle name="Comma 2 4 11 2 3" xfId="4292" xr:uid="{00000000-0005-0000-0000-00000A110000}"/>
    <cellStyle name="Comma 2 4 11 2 4" xfId="4293" xr:uid="{00000000-0005-0000-0000-00000B110000}"/>
    <cellStyle name="Comma 2 4 11 3" xfId="4294" xr:uid="{00000000-0005-0000-0000-00000C110000}"/>
    <cellStyle name="Comma 2 4 11 4" xfId="4295" xr:uid="{00000000-0005-0000-0000-00000D110000}"/>
    <cellStyle name="Comma 2 4 11 5" xfId="4296" xr:uid="{00000000-0005-0000-0000-00000E110000}"/>
    <cellStyle name="Comma 2 4 12" xfId="4297" xr:uid="{00000000-0005-0000-0000-00000F110000}"/>
    <cellStyle name="Comma 2 4 12 2" xfId="4298" xr:uid="{00000000-0005-0000-0000-000010110000}"/>
    <cellStyle name="Comma 2 4 12 3" xfId="4299" xr:uid="{00000000-0005-0000-0000-000011110000}"/>
    <cellStyle name="Comma 2 4 12 4" xfId="4300" xr:uid="{00000000-0005-0000-0000-000012110000}"/>
    <cellStyle name="Comma 2 4 13" xfId="4301" xr:uid="{00000000-0005-0000-0000-000013110000}"/>
    <cellStyle name="Comma 2 4 14" xfId="4302" xr:uid="{00000000-0005-0000-0000-000014110000}"/>
    <cellStyle name="Comma 2 4 15" xfId="4303" xr:uid="{00000000-0005-0000-0000-000015110000}"/>
    <cellStyle name="Comma 2 4 2" xfId="4304" xr:uid="{00000000-0005-0000-0000-000016110000}"/>
    <cellStyle name="Comma 2 4 2 10" xfId="4305" xr:uid="{00000000-0005-0000-0000-000017110000}"/>
    <cellStyle name="Comma 2 4 2 2" xfId="4306" xr:uid="{00000000-0005-0000-0000-000018110000}"/>
    <cellStyle name="Comma 2 4 2 2 2" xfId="4307" xr:uid="{00000000-0005-0000-0000-000019110000}"/>
    <cellStyle name="Comma 2 4 2 2 2 2" xfId="4308" xr:uid="{00000000-0005-0000-0000-00001A110000}"/>
    <cellStyle name="Comma 2 4 2 2 2 2 2" xfId="4309" xr:uid="{00000000-0005-0000-0000-00001B110000}"/>
    <cellStyle name="Comma 2 4 2 2 2 2 2 2" xfId="4310" xr:uid="{00000000-0005-0000-0000-00001C110000}"/>
    <cellStyle name="Comma 2 4 2 2 2 2 2 3" xfId="4311" xr:uid="{00000000-0005-0000-0000-00001D110000}"/>
    <cellStyle name="Comma 2 4 2 2 2 2 2 4" xfId="4312" xr:uid="{00000000-0005-0000-0000-00001E110000}"/>
    <cellStyle name="Comma 2 4 2 2 2 2 3" xfId="4313" xr:uid="{00000000-0005-0000-0000-00001F110000}"/>
    <cellStyle name="Comma 2 4 2 2 2 2 4" xfId="4314" xr:uid="{00000000-0005-0000-0000-000020110000}"/>
    <cellStyle name="Comma 2 4 2 2 2 2 5" xfId="4315" xr:uid="{00000000-0005-0000-0000-000021110000}"/>
    <cellStyle name="Comma 2 4 2 2 2 3" xfId="4316" xr:uid="{00000000-0005-0000-0000-000022110000}"/>
    <cellStyle name="Comma 2 4 2 2 2 3 2" xfId="4317" xr:uid="{00000000-0005-0000-0000-000023110000}"/>
    <cellStyle name="Comma 2 4 2 2 2 3 3" xfId="4318" xr:uid="{00000000-0005-0000-0000-000024110000}"/>
    <cellStyle name="Comma 2 4 2 2 2 3 4" xfId="4319" xr:uid="{00000000-0005-0000-0000-000025110000}"/>
    <cellStyle name="Comma 2 4 2 2 2 4" xfId="4320" xr:uid="{00000000-0005-0000-0000-000026110000}"/>
    <cellStyle name="Comma 2 4 2 2 2 5" xfId="4321" xr:uid="{00000000-0005-0000-0000-000027110000}"/>
    <cellStyle name="Comma 2 4 2 2 2 6" xfId="4322" xr:uid="{00000000-0005-0000-0000-000028110000}"/>
    <cellStyle name="Comma 2 4 2 2 3" xfId="4323" xr:uid="{00000000-0005-0000-0000-000029110000}"/>
    <cellStyle name="Comma 2 4 2 2 3 2" xfId="4324" xr:uid="{00000000-0005-0000-0000-00002A110000}"/>
    <cellStyle name="Comma 2 4 2 2 3 2 2" xfId="4325" xr:uid="{00000000-0005-0000-0000-00002B110000}"/>
    <cellStyle name="Comma 2 4 2 2 3 2 2 2" xfId="4326" xr:uid="{00000000-0005-0000-0000-00002C110000}"/>
    <cellStyle name="Comma 2 4 2 2 3 2 2 3" xfId="4327" xr:uid="{00000000-0005-0000-0000-00002D110000}"/>
    <cellStyle name="Comma 2 4 2 2 3 2 2 4" xfId="4328" xr:uid="{00000000-0005-0000-0000-00002E110000}"/>
    <cellStyle name="Comma 2 4 2 2 3 2 3" xfId="4329" xr:uid="{00000000-0005-0000-0000-00002F110000}"/>
    <cellStyle name="Comma 2 4 2 2 3 2 4" xfId="4330" xr:uid="{00000000-0005-0000-0000-000030110000}"/>
    <cellStyle name="Comma 2 4 2 2 3 2 5" xfId="4331" xr:uid="{00000000-0005-0000-0000-000031110000}"/>
    <cellStyle name="Comma 2 4 2 2 3 3" xfId="4332" xr:uid="{00000000-0005-0000-0000-000032110000}"/>
    <cellStyle name="Comma 2 4 2 2 3 3 2" xfId="4333" xr:uid="{00000000-0005-0000-0000-000033110000}"/>
    <cellStyle name="Comma 2 4 2 2 3 3 3" xfId="4334" xr:uid="{00000000-0005-0000-0000-000034110000}"/>
    <cellStyle name="Comma 2 4 2 2 3 3 4" xfId="4335" xr:uid="{00000000-0005-0000-0000-000035110000}"/>
    <cellStyle name="Comma 2 4 2 2 3 4" xfId="4336" xr:uid="{00000000-0005-0000-0000-000036110000}"/>
    <cellStyle name="Comma 2 4 2 2 3 5" xfId="4337" xr:uid="{00000000-0005-0000-0000-000037110000}"/>
    <cellStyle name="Comma 2 4 2 2 3 6" xfId="4338" xr:uid="{00000000-0005-0000-0000-000038110000}"/>
    <cellStyle name="Comma 2 4 2 2 4" xfId="4339" xr:uid="{00000000-0005-0000-0000-000039110000}"/>
    <cellStyle name="Comma 2 4 2 2 5" xfId="4340" xr:uid="{00000000-0005-0000-0000-00003A110000}"/>
    <cellStyle name="Comma 2 4 2 2 5 2" xfId="4341" xr:uid="{00000000-0005-0000-0000-00003B110000}"/>
    <cellStyle name="Comma 2 4 2 2 5 2 2" xfId="4342" xr:uid="{00000000-0005-0000-0000-00003C110000}"/>
    <cellStyle name="Comma 2 4 2 2 5 2 3" xfId="4343" xr:uid="{00000000-0005-0000-0000-00003D110000}"/>
    <cellStyle name="Comma 2 4 2 2 5 2 4" xfId="4344" xr:uid="{00000000-0005-0000-0000-00003E110000}"/>
    <cellStyle name="Comma 2 4 2 2 5 3" xfId="4345" xr:uid="{00000000-0005-0000-0000-00003F110000}"/>
    <cellStyle name="Comma 2 4 2 2 5 4" xfId="4346" xr:uid="{00000000-0005-0000-0000-000040110000}"/>
    <cellStyle name="Comma 2 4 2 2 5 5" xfId="4347" xr:uid="{00000000-0005-0000-0000-000041110000}"/>
    <cellStyle name="Comma 2 4 2 2 6" xfId="4348" xr:uid="{00000000-0005-0000-0000-000042110000}"/>
    <cellStyle name="Comma 2 4 2 2 6 2" xfId="4349" xr:uid="{00000000-0005-0000-0000-000043110000}"/>
    <cellStyle name="Comma 2 4 2 2 6 3" xfId="4350" xr:uid="{00000000-0005-0000-0000-000044110000}"/>
    <cellStyle name="Comma 2 4 2 2 6 4" xfId="4351" xr:uid="{00000000-0005-0000-0000-000045110000}"/>
    <cellStyle name="Comma 2 4 2 2 7" xfId="4352" xr:uid="{00000000-0005-0000-0000-000046110000}"/>
    <cellStyle name="Comma 2 4 2 2 8" xfId="4353" xr:uid="{00000000-0005-0000-0000-000047110000}"/>
    <cellStyle name="Comma 2 4 2 2 9" xfId="4354" xr:uid="{00000000-0005-0000-0000-000048110000}"/>
    <cellStyle name="Comma 2 4 2 3" xfId="4355" xr:uid="{00000000-0005-0000-0000-000049110000}"/>
    <cellStyle name="Comma 2 4 2 3 2" xfId="4356" xr:uid="{00000000-0005-0000-0000-00004A110000}"/>
    <cellStyle name="Comma 2 4 2 3 2 2" xfId="4357" xr:uid="{00000000-0005-0000-0000-00004B110000}"/>
    <cellStyle name="Comma 2 4 2 3 2 2 2" xfId="4358" xr:uid="{00000000-0005-0000-0000-00004C110000}"/>
    <cellStyle name="Comma 2 4 2 3 2 2 3" xfId="4359" xr:uid="{00000000-0005-0000-0000-00004D110000}"/>
    <cellStyle name="Comma 2 4 2 3 2 2 4" xfId="4360" xr:uid="{00000000-0005-0000-0000-00004E110000}"/>
    <cellStyle name="Comma 2 4 2 3 2 3" xfId="4361" xr:uid="{00000000-0005-0000-0000-00004F110000}"/>
    <cellStyle name="Comma 2 4 2 3 2 4" xfId="4362" xr:uid="{00000000-0005-0000-0000-000050110000}"/>
    <cellStyle name="Comma 2 4 2 3 2 5" xfId="4363" xr:uid="{00000000-0005-0000-0000-000051110000}"/>
    <cellStyle name="Comma 2 4 2 3 3" xfId="4364" xr:uid="{00000000-0005-0000-0000-000052110000}"/>
    <cellStyle name="Comma 2 4 2 3 3 2" xfId="4365" xr:uid="{00000000-0005-0000-0000-000053110000}"/>
    <cellStyle name="Comma 2 4 2 3 3 3" xfId="4366" xr:uid="{00000000-0005-0000-0000-000054110000}"/>
    <cellStyle name="Comma 2 4 2 3 3 4" xfId="4367" xr:uid="{00000000-0005-0000-0000-000055110000}"/>
    <cellStyle name="Comma 2 4 2 3 4" xfId="4368" xr:uid="{00000000-0005-0000-0000-000056110000}"/>
    <cellStyle name="Comma 2 4 2 3 5" xfId="4369" xr:uid="{00000000-0005-0000-0000-000057110000}"/>
    <cellStyle name="Comma 2 4 2 3 6" xfId="4370" xr:uid="{00000000-0005-0000-0000-000058110000}"/>
    <cellStyle name="Comma 2 4 2 4" xfId="4371" xr:uid="{00000000-0005-0000-0000-000059110000}"/>
    <cellStyle name="Comma 2 4 2 4 2" xfId="4372" xr:uid="{00000000-0005-0000-0000-00005A110000}"/>
    <cellStyle name="Comma 2 4 2 4 2 2" xfId="4373" xr:uid="{00000000-0005-0000-0000-00005B110000}"/>
    <cellStyle name="Comma 2 4 2 4 2 2 2" xfId="4374" xr:uid="{00000000-0005-0000-0000-00005C110000}"/>
    <cellStyle name="Comma 2 4 2 4 2 2 3" xfId="4375" xr:uid="{00000000-0005-0000-0000-00005D110000}"/>
    <cellStyle name="Comma 2 4 2 4 2 2 4" xfId="4376" xr:uid="{00000000-0005-0000-0000-00005E110000}"/>
    <cellStyle name="Comma 2 4 2 4 2 3" xfId="4377" xr:uid="{00000000-0005-0000-0000-00005F110000}"/>
    <cellStyle name="Comma 2 4 2 4 2 4" xfId="4378" xr:uid="{00000000-0005-0000-0000-000060110000}"/>
    <cellStyle name="Comma 2 4 2 4 2 5" xfId="4379" xr:uid="{00000000-0005-0000-0000-000061110000}"/>
    <cellStyle name="Comma 2 4 2 4 3" xfId="4380" xr:uid="{00000000-0005-0000-0000-000062110000}"/>
    <cellStyle name="Comma 2 4 2 4 3 2" xfId="4381" xr:uid="{00000000-0005-0000-0000-000063110000}"/>
    <cellStyle name="Comma 2 4 2 4 3 3" xfId="4382" xr:uid="{00000000-0005-0000-0000-000064110000}"/>
    <cellStyle name="Comma 2 4 2 4 3 4" xfId="4383" xr:uid="{00000000-0005-0000-0000-000065110000}"/>
    <cellStyle name="Comma 2 4 2 4 4" xfId="4384" xr:uid="{00000000-0005-0000-0000-000066110000}"/>
    <cellStyle name="Comma 2 4 2 4 5" xfId="4385" xr:uid="{00000000-0005-0000-0000-000067110000}"/>
    <cellStyle name="Comma 2 4 2 4 6" xfId="4386" xr:uid="{00000000-0005-0000-0000-000068110000}"/>
    <cellStyle name="Comma 2 4 2 5" xfId="4387" xr:uid="{00000000-0005-0000-0000-000069110000}"/>
    <cellStyle name="Comma 2 4 2 6" xfId="4388" xr:uid="{00000000-0005-0000-0000-00006A110000}"/>
    <cellStyle name="Comma 2 4 2 6 2" xfId="4389" xr:uid="{00000000-0005-0000-0000-00006B110000}"/>
    <cellStyle name="Comma 2 4 2 6 2 2" xfId="4390" xr:uid="{00000000-0005-0000-0000-00006C110000}"/>
    <cellStyle name="Comma 2 4 2 6 2 3" xfId="4391" xr:uid="{00000000-0005-0000-0000-00006D110000}"/>
    <cellStyle name="Comma 2 4 2 6 2 4" xfId="4392" xr:uid="{00000000-0005-0000-0000-00006E110000}"/>
    <cellStyle name="Comma 2 4 2 6 3" xfId="4393" xr:uid="{00000000-0005-0000-0000-00006F110000}"/>
    <cellStyle name="Comma 2 4 2 6 4" xfId="4394" xr:uid="{00000000-0005-0000-0000-000070110000}"/>
    <cellStyle name="Comma 2 4 2 6 5" xfId="4395" xr:uid="{00000000-0005-0000-0000-000071110000}"/>
    <cellStyle name="Comma 2 4 2 7" xfId="4396" xr:uid="{00000000-0005-0000-0000-000072110000}"/>
    <cellStyle name="Comma 2 4 2 7 2" xfId="4397" xr:uid="{00000000-0005-0000-0000-000073110000}"/>
    <cellStyle name="Comma 2 4 2 7 3" xfId="4398" xr:uid="{00000000-0005-0000-0000-000074110000}"/>
    <cellStyle name="Comma 2 4 2 7 4" xfId="4399" xr:uid="{00000000-0005-0000-0000-000075110000}"/>
    <cellStyle name="Comma 2 4 2 8" xfId="4400" xr:uid="{00000000-0005-0000-0000-000076110000}"/>
    <cellStyle name="Comma 2 4 2 9" xfId="4401" xr:uid="{00000000-0005-0000-0000-000077110000}"/>
    <cellStyle name="Comma 2 4 3" xfId="4402" xr:uid="{00000000-0005-0000-0000-000078110000}"/>
    <cellStyle name="Comma 2 4 3 2" xfId="4403" xr:uid="{00000000-0005-0000-0000-000079110000}"/>
    <cellStyle name="Comma 2 4 3 2 2" xfId="4404" xr:uid="{00000000-0005-0000-0000-00007A110000}"/>
    <cellStyle name="Comma 2 4 3 2 2 2" xfId="4405" xr:uid="{00000000-0005-0000-0000-00007B110000}"/>
    <cellStyle name="Comma 2 4 3 2 2 2 2" xfId="4406" xr:uid="{00000000-0005-0000-0000-00007C110000}"/>
    <cellStyle name="Comma 2 4 3 2 2 2 2 2" xfId="4407" xr:uid="{00000000-0005-0000-0000-00007D110000}"/>
    <cellStyle name="Comma 2 4 3 2 2 2 2 3" xfId="4408" xr:uid="{00000000-0005-0000-0000-00007E110000}"/>
    <cellStyle name="Comma 2 4 3 2 2 2 2 4" xfId="4409" xr:uid="{00000000-0005-0000-0000-00007F110000}"/>
    <cellStyle name="Comma 2 4 3 2 2 2 3" xfId="4410" xr:uid="{00000000-0005-0000-0000-000080110000}"/>
    <cellStyle name="Comma 2 4 3 2 2 2 4" xfId="4411" xr:uid="{00000000-0005-0000-0000-000081110000}"/>
    <cellStyle name="Comma 2 4 3 2 2 2 5" xfId="4412" xr:uid="{00000000-0005-0000-0000-000082110000}"/>
    <cellStyle name="Comma 2 4 3 2 2 3" xfId="4413" xr:uid="{00000000-0005-0000-0000-000083110000}"/>
    <cellStyle name="Comma 2 4 3 2 2 3 2" xfId="4414" xr:uid="{00000000-0005-0000-0000-000084110000}"/>
    <cellStyle name="Comma 2 4 3 2 2 3 3" xfId="4415" xr:uid="{00000000-0005-0000-0000-000085110000}"/>
    <cellStyle name="Comma 2 4 3 2 2 3 4" xfId="4416" xr:uid="{00000000-0005-0000-0000-000086110000}"/>
    <cellStyle name="Comma 2 4 3 2 2 4" xfId="4417" xr:uid="{00000000-0005-0000-0000-000087110000}"/>
    <cellStyle name="Comma 2 4 3 2 2 5" xfId="4418" xr:uid="{00000000-0005-0000-0000-000088110000}"/>
    <cellStyle name="Comma 2 4 3 2 2 6" xfId="4419" xr:uid="{00000000-0005-0000-0000-000089110000}"/>
    <cellStyle name="Comma 2 4 3 2 3" xfId="4420" xr:uid="{00000000-0005-0000-0000-00008A110000}"/>
    <cellStyle name="Comma 2 4 3 2 3 2" xfId="4421" xr:uid="{00000000-0005-0000-0000-00008B110000}"/>
    <cellStyle name="Comma 2 4 3 2 3 2 2" xfId="4422" xr:uid="{00000000-0005-0000-0000-00008C110000}"/>
    <cellStyle name="Comma 2 4 3 2 3 2 2 2" xfId="4423" xr:uid="{00000000-0005-0000-0000-00008D110000}"/>
    <cellStyle name="Comma 2 4 3 2 3 2 2 3" xfId="4424" xr:uid="{00000000-0005-0000-0000-00008E110000}"/>
    <cellStyle name="Comma 2 4 3 2 3 2 2 4" xfId="4425" xr:uid="{00000000-0005-0000-0000-00008F110000}"/>
    <cellStyle name="Comma 2 4 3 2 3 2 3" xfId="4426" xr:uid="{00000000-0005-0000-0000-000090110000}"/>
    <cellStyle name="Comma 2 4 3 2 3 2 4" xfId="4427" xr:uid="{00000000-0005-0000-0000-000091110000}"/>
    <cellStyle name="Comma 2 4 3 2 3 2 5" xfId="4428" xr:uid="{00000000-0005-0000-0000-000092110000}"/>
    <cellStyle name="Comma 2 4 3 2 3 3" xfId="4429" xr:uid="{00000000-0005-0000-0000-000093110000}"/>
    <cellStyle name="Comma 2 4 3 2 3 3 2" xfId="4430" xr:uid="{00000000-0005-0000-0000-000094110000}"/>
    <cellStyle name="Comma 2 4 3 2 3 3 3" xfId="4431" xr:uid="{00000000-0005-0000-0000-000095110000}"/>
    <cellStyle name="Comma 2 4 3 2 3 3 4" xfId="4432" xr:uid="{00000000-0005-0000-0000-000096110000}"/>
    <cellStyle name="Comma 2 4 3 2 3 4" xfId="4433" xr:uid="{00000000-0005-0000-0000-000097110000}"/>
    <cellStyle name="Comma 2 4 3 2 3 5" xfId="4434" xr:uid="{00000000-0005-0000-0000-000098110000}"/>
    <cellStyle name="Comma 2 4 3 2 3 6" xfId="4435" xr:uid="{00000000-0005-0000-0000-000099110000}"/>
    <cellStyle name="Comma 2 4 3 2 4" xfId="4436" xr:uid="{00000000-0005-0000-0000-00009A110000}"/>
    <cellStyle name="Comma 2 4 3 2 4 2" xfId="4437" xr:uid="{00000000-0005-0000-0000-00009B110000}"/>
    <cellStyle name="Comma 2 4 3 2 4 2 2" xfId="4438" xr:uid="{00000000-0005-0000-0000-00009C110000}"/>
    <cellStyle name="Comma 2 4 3 2 4 2 3" xfId="4439" xr:uid="{00000000-0005-0000-0000-00009D110000}"/>
    <cellStyle name="Comma 2 4 3 2 4 2 4" xfId="4440" xr:uid="{00000000-0005-0000-0000-00009E110000}"/>
    <cellStyle name="Comma 2 4 3 2 4 3" xfId="4441" xr:uid="{00000000-0005-0000-0000-00009F110000}"/>
    <cellStyle name="Comma 2 4 3 2 4 4" xfId="4442" xr:uid="{00000000-0005-0000-0000-0000A0110000}"/>
    <cellStyle name="Comma 2 4 3 2 4 5" xfId="4443" xr:uid="{00000000-0005-0000-0000-0000A1110000}"/>
    <cellStyle name="Comma 2 4 3 2 5" xfId="4444" xr:uid="{00000000-0005-0000-0000-0000A2110000}"/>
    <cellStyle name="Comma 2 4 3 2 5 2" xfId="4445" xr:uid="{00000000-0005-0000-0000-0000A3110000}"/>
    <cellStyle name="Comma 2 4 3 2 5 3" xfId="4446" xr:uid="{00000000-0005-0000-0000-0000A4110000}"/>
    <cellStyle name="Comma 2 4 3 2 5 4" xfId="4447" xr:uid="{00000000-0005-0000-0000-0000A5110000}"/>
    <cellStyle name="Comma 2 4 3 2 6" xfId="4448" xr:uid="{00000000-0005-0000-0000-0000A6110000}"/>
    <cellStyle name="Comma 2 4 3 2 7" xfId="4449" xr:uid="{00000000-0005-0000-0000-0000A7110000}"/>
    <cellStyle name="Comma 2 4 3 2 8" xfId="4450" xr:uid="{00000000-0005-0000-0000-0000A8110000}"/>
    <cellStyle name="Comma 2 4 3 3" xfId="4451" xr:uid="{00000000-0005-0000-0000-0000A9110000}"/>
    <cellStyle name="Comma 2 4 3 3 2" xfId="4452" xr:uid="{00000000-0005-0000-0000-0000AA110000}"/>
    <cellStyle name="Comma 2 4 3 3 2 2" xfId="4453" xr:uid="{00000000-0005-0000-0000-0000AB110000}"/>
    <cellStyle name="Comma 2 4 3 3 2 2 2" xfId="4454" xr:uid="{00000000-0005-0000-0000-0000AC110000}"/>
    <cellStyle name="Comma 2 4 3 3 2 2 3" xfId="4455" xr:uid="{00000000-0005-0000-0000-0000AD110000}"/>
    <cellStyle name="Comma 2 4 3 3 2 2 4" xfId="4456" xr:uid="{00000000-0005-0000-0000-0000AE110000}"/>
    <cellStyle name="Comma 2 4 3 3 2 3" xfId="4457" xr:uid="{00000000-0005-0000-0000-0000AF110000}"/>
    <cellStyle name="Comma 2 4 3 3 2 4" xfId="4458" xr:uid="{00000000-0005-0000-0000-0000B0110000}"/>
    <cellStyle name="Comma 2 4 3 3 2 5" xfId="4459" xr:uid="{00000000-0005-0000-0000-0000B1110000}"/>
    <cellStyle name="Comma 2 4 3 3 3" xfId="4460" xr:uid="{00000000-0005-0000-0000-0000B2110000}"/>
    <cellStyle name="Comma 2 4 3 3 3 2" xfId="4461" xr:uid="{00000000-0005-0000-0000-0000B3110000}"/>
    <cellStyle name="Comma 2 4 3 3 3 3" xfId="4462" xr:uid="{00000000-0005-0000-0000-0000B4110000}"/>
    <cellStyle name="Comma 2 4 3 3 3 4" xfId="4463" xr:uid="{00000000-0005-0000-0000-0000B5110000}"/>
    <cellStyle name="Comma 2 4 3 3 4" xfId="4464" xr:uid="{00000000-0005-0000-0000-0000B6110000}"/>
    <cellStyle name="Comma 2 4 3 3 5" xfId="4465" xr:uid="{00000000-0005-0000-0000-0000B7110000}"/>
    <cellStyle name="Comma 2 4 3 3 6" xfId="4466" xr:uid="{00000000-0005-0000-0000-0000B8110000}"/>
    <cellStyle name="Comma 2 4 3 4" xfId="4467" xr:uid="{00000000-0005-0000-0000-0000B9110000}"/>
    <cellStyle name="Comma 2 4 3 4 2" xfId="4468" xr:uid="{00000000-0005-0000-0000-0000BA110000}"/>
    <cellStyle name="Comma 2 4 3 4 2 2" xfId="4469" xr:uid="{00000000-0005-0000-0000-0000BB110000}"/>
    <cellStyle name="Comma 2 4 3 4 2 2 2" xfId="4470" xr:uid="{00000000-0005-0000-0000-0000BC110000}"/>
    <cellStyle name="Comma 2 4 3 4 2 2 3" xfId="4471" xr:uid="{00000000-0005-0000-0000-0000BD110000}"/>
    <cellStyle name="Comma 2 4 3 4 2 2 4" xfId="4472" xr:uid="{00000000-0005-0000-0000-0000BE110000}"/>
    <cellStyle name="Comma 2 4 3 4 2 3" xfId="4473" xr:uid="{00000000-0005-0000-0000-0000BF110000}"/>
    <cellStyle name="Comma 2 4 3 4 2 4" xfId="4474" xr:uid="{00000000-0005-0000-0000-0000C0110000}"/>
    <cellStyle name="Comma 2 4 3 4 2 5" xfId="4475" xr:uid="{00000000-0005-0000-0000-0000C1110000}"/>
    <cellStyle name="Comma 2 4 3 4 3" xfId="4476" xr:uid="{00000000-0005-0000-0000-0000C2110000}"/>
    <cellStyle name="Comma 2 4 3 4 3 2" xfId="4477" xr:uid="{00000000-0005-0000-0000-0000C3110000}"/>
    <cellStyle name="Comma 2 4 3 4 3 3" xfId="4478" xr:uid="{00000000-0005-0000-0000-0000C4110000}"/>
    <cellStyle name="Comma 2 4 3 4 3 4" xfId="4479" xr:uid="{00000000-0005-0000-0000-0000C5110000}"/>
    <cellStyle name="Comma 2 4 3 4 4" xfId="4480" xr:uid="{00000000-0005-0000-0000-0000C6110000}"/>
    <cellStyle name="Comma 2 4 3 4 5" xfId="4481" xr:uid="{00000000-0005-0000-0000-0000C7110000}"/>
    <cellStyle name="Comma 2 4 3 4 6" xfId="4482" xr:uid="{00000000-0005-0000-0000-0000C8110000}"/>
    <cellStyle name="Comma 2 4 3 5" xfId="4483" xr:uid="{00000000-0005-0000-0000-0000C9110000}"/>
    <cellStyle name="Comma 2 4 3 5 2" xfId="4484" xr:uid="{00000000-0005-0000-0000-0000CA110000}"/>
    <cellStyle name="Comma 2 4 3 5 2 2" xfId="4485" xr:uid="{00000000-0005-0000-0000-0000CB110000}"/>
    <cellStyle name="Comma 2 4 3 5 2 3" xfId="4486" xr:uid="{00000000-0005-0000-0000-0000CC110000}"/>
    <cellStyle name="Comma 2 4 3 5 2 4" xfId="4487" xr:uid="{00000000-0005-0000-0000-0000CD110000}"/>
    <cellStyle name="Comma 2 4 3 5 3" xfId="4488" xr:uid="{00000000-0005-0000-0000-0000CE110000}"/>
    <cellStyle name="Comma 2 4 3 5 4" xfId="4489" xr:uid="{00000000-0005-0000-0000-0000CF110000}"/>
    <cellStyle name="Comma 2 4 3 5 5" xfId="4490" xr:uid="{00000000-0005-0000-0000-0000D0110000}"/>
    <cellStyle name="Comma 2 4 3 6" xfId="4491" xr:uid="{00000000-0005-0000-0000-0000D1110000}"/>
    <cellStyle name="Comma 2 4 3 6 2" xfId="4492" xr:uid="{00000000-0005-0000-0000-0000D2110000}"/>
    <cellStyle name="Comma 2 4 3 6 3" xfId="4493" xr:uid="{00000000-0005-0000-0000-0000D3110000}"/>
    <cellStyle name="Comma 2 4 3 6 4" xfId="4494" xr:uid="{00000000-0005-0000-0000-0000D4110000}"/>
    <cellStyle name="Comma 2 4 3 7" xfId="4495" xr:uid="{00000000-0005-0000-0000-0000D5110000}"/>
    <cellStyle name="Comma 2 4 3 8" xfId="4496" xr:uid="{00000000-0005-0000-0000-0000D6110000}"/>
    <cellStyle name="Comma 2 4 3 9" xfId="4497" xr:uid="{00000000-0005-0000-0000-0000D7110000}"/>
    <cellStyle name="Comma 2 4 4" xfId="4498" xr:uid="{00000000-0005-0000-0000-0000D8110000}"/>
    <cellStyle name="Comma 2 4 5" xfId="4499" xr:uid="{00000000-0005-0000-0000-0000D9110000}"/>
    <cellStyle name="Comma 2 4 5 2" xfId="4500" xr:uid="{00000000-0005-0000-0000-0000DA110000}"/>
    <cellStyle name="Comma 2 4 5 2 2" xfId="4501" xr:uid="{00000000-0005-0000-0000-0000DB110000}"/>
    <cellStyle name="Comma 2 4 5 2 2 2" xfId="4502" xr:uid="{00000000-0005-0000-0000-0000DC110000}"/>
    <cellStyle name="Comma 2 4 5 2 2 2 2" xfId="4503" xr:uid="{00000000-0005-0000-0000-0000DD110000}"/>
    <cellStyle name="Comma 2 4 5 2 2 2 2 2" xfId="4504" xr:uid="{00000000-0005-0000-0000-0000DE110000}"/>
    <cellStyle name="Comma 2 4 5 2 2 2 2 3" xfId="4505" xr:uid="{00000000-0005-0000-0000-0000DF110000}"/>
    <cellStyle name="Comma 2 4 5 2 2 2 2 4" xfId="4506" xr:uid="{00000000-0005-0000-0000-0000E0110000}"/>
    <cellStyle name="Comma 2 4 5 2 2 2 3" xfId="4507" xr:uid="{00000000-0005-0000-0000-0000E1110000}"/>
    <cellStyle name="Comma 2 4 5 2 2 2 4" xfId="4508" xr:uid="{00000000-0005-0000-0000-0000E2110000}"/>
    <cellStyle name="Comma 2 4 5 2 2 2 5" xfId="4509" xr:uid="{00000000-0005-0000-0000-0000E3110000}"/>
    <cellStyle name="Comma 2 4 5 2 2 3" xfId="4510" xr:uid="{00000000-0005-0000-0000-0000E4110000}"/>
    <cellStyle name="Comma 2 4 5 2 2 3 2" xfId="4511" xr:uid="{00000000-0005-0000-0000-0000E5110000}"/>
    <cellStyle name="Comma 2 4 5 2 2 3 3" xfId="4512" xr:uid="{00000000-0005-0000-0000-0000E6110000}"/>
    <cellStyle name="Comma 2 4 5 2 2 3 4" xfId="4513" xr:uid="{00000000-0005-0000-0000-0000E7110000}"/>
    <cellStyle name="Comma 2 4 5 2 2 4" xfId="4514" xr:uid="{00000000-0005-0000-0000-0000E8110000}"/>
    <cellStyle name="Comma 2 4 5 2 2 5" xfId="4515" xr:uid="{00000000-0005-0000-0000-0000E9110000}"/>
    <cellStyle name="Comma 2 4 5 2 2 6" xfId="4516" xr:uid="{00000000-0005-0000-0000-0000EA110000}"/>
    <cellStyle name="Comma 2 4 5 2 3" xfId="4517" xr:uid="{00000000-0005-0000-0000-0000EB110000}"/>
    <cellStyle name="Comma 2 4 5 2 3 2" xfId="4518" xr:uid="{00000000-0005-0000-0000-0000EC110000}"/>
    <cellStyle name="Comma 2 4 5 2 3 2 2" xfId="4519" xr:uid="{00000000-0005-0000-0000-0000ED110000}"/>
    <cellStyle name="Comma 2 4 5 2 3 2 2 2" xfId="4520" xr:uid="{00000000-0005-0000-0000-0000EE110000}"/>
    <cellStyle name="Comma 2 4 5 2 3 2 2 3" xfId="4521" xr:uid="{00000000-0005-0000-0000-0000EF110000}"/>
    <cellStyle name="Comma 2 4 5 2 3 2 2 4" xfId="4522" xr:uid="{00000000-0005-0000-0000-0000F0110000}"/>
    <cellStyle name="Comma 2 4 5 2 3 2 3" xfId="4523" xr:uid="{00000000-0005-0000-0000-0000F1110000}"/>
    <cellStyle name="Comma 2 4 5 2 3 2 4" xfId="4524" xr:uid="{00000000-0005-0000-0000-0000F2110000}"/>
    <cellStyle name="Comma 2 4 5 2 3 2 5" xfId="4525" xr:uid="{00000000-0005-0000-0000-0000F3110000}"/>
    <cellStyle name="Comma 2 4 5 2 3 3" xfId="4526" xr:uid="{00000000-0005-0000-0000-0000F4110000}"/>
    <cellStyle name="Comma 2 4 5 2 3 3 2" xfId="4527" xr:uid="{00000000-0005-0000-0000-0000F5110000}"/>
    <cellStyle name="Comma 2 4 5 2 3 3 3" xfId="4528" xr:uid="{00000000-0005-0000-0000-0000F6110000}"/>
    <cellStyle name="Comma 2 4 5 2 3 3 4" xfId="4529" xr:uid="{00000000-0005-0000-0000-0000F7110000}"/>
    <cellStyle name="Comma 2 4 5 2 3 4" xfId="4530" xr:uid="{00000000-0005-0000-0000-0000F8110000}"/>
    <cellStyle name="Comma 2 4 5 2 3 5" xfId="4531" xr:uid="{00000000-0005-0000-0000-0000F9110000}"/>
    <cellStyle name="Comma 2 4 5 2 3 6" xfId="4532" xr:uid="{00000000-0005-0000-0000-0000FA110000}"/>
    <cellStyle name="Comma 2 4 5 2 4" xfId="4533" xr:uid="{00000000-0005-0000-0000-0000FB110000}"/>
    <cellStyle name="Comma 2 4 5 2 4 2" xfId="4534" xr:uid="{00000000-0005-0000-0000-0000FC110000}"/>
    <cellStyle name="Comma 2 4 5 2 4 2 2" xfId="4535" xr:uid="{00000000-0005-0000-0000-0000FD110000}"/>
    <cellStyle name="Comma 2 4 5 2 4 2 3" xfId="4536" xr:uid="{00000000-0005-0000-0000-0000FE110000}"/>
    <cellStyle name="Comma 2 4 5 2 4 2 4" xfId="4537" xr:uid="{00000000-0005-0000-0000-0000FF110000}"/>
    <cellStyle name="Comma 2 4 5 2 4 3" xfId="4538" xr:uid="{00000000-0005-0000-0000-000000120000}"/>
    <cellStyle name="Comma 2 4 5 2 4 4" xfId="4539" xr:uid="{00000000-0005-0000-0000-000001120000}"/>
    <cellStyle name="Comma 2 4 5 2 4 5" xfId="4540" xr:uid="{00000000-0005-0000-0000-000002120000}"/>
    <cellStyle name="Comma 2 4 5 2 5" xfId="4541" xr:uid="{00000000-0005-0000-0000-000003120000}"/>
    <cellStyle name="Comma 2 4 5 2 5 2" xfId="4542" xr:uid="{00000000-0005-0000-0000-000004120000}"/>
    <cellStyle name="Comma 2 4 5 2 5 3" xfId="4543" xr:uid="{00000000-0005-0000-0000-000005120000}"/>
    <cellStyle name="Comma 2 4 5 2 5 4" xfId="4544" xr:uid="{00000000-0005-0000-0000-000006120000}"/>
    <cellStyle name="Comma 2 4 5 2 6" xfId="4545" xr:uid="{00000000-0005-0000-0000-000007120000}"/>
    <cellStyle name="Comma 2 4 5 2 7" xfId="4546" xr:uid="{00000000-0005-0000-0000-000008120000}"/>
    <cellStyle name="Comma 2 4 5 2 8" xfId="4547" xr:uid="{00000000-0005-0000-0000-000009120000}"/>
    <cellStyle name="Comma 2 4 5 3" xfId="4548" xr:uid="{00000000-0005-0000-0000-00000A120000}"/>
    <cellStyle name="Comma 2 4 5 3 2" xfId="4549" xr:uid="{00000000-0005-0000-0000-00000B120000}"/>
    <cellStyle name="Comma 2 4 5 3 2 2" xfId="4550" xr:uid="{00000000-0005-0000-0000-00000C120000}"/>
    <cellStyle name="Comma 2 4 5 3 2 2 2" xfId="4551" xr:uid="{00000000-0005-0000-0000-00000D120000}"/>
    <cellStyle name="Comma 2 4 5 3 2 2 3" xfId="4552" xr:uid="{00000000-0005-0000-0000-00000E120000}"/>
    <cellStyle name="Comma 2 4 5 3 2 2 4" xfId="4553" xr:uid="{00000000-0005-0000-0000-00000F120000}"/>
    <cellStyle name="Comma 2 4 5 3 2 3" xfId="4554" xr:uid="{00000000-0005-0000-0000-000010120000}"/>
    <cellStyle name="Comma 2 4 5 3 2 4" xfId="4555" xr:uid="{00000000-0005-0000-0000-000011120000}"/>
    <cellStyle name="Comma 2 4 5 3 2 5" xfId="4556" xr:uid="{00000000-0005-0000-0000-000012120000}"/>
    <cellStyle name="Comma 2 4 5 3 3" xfId="4557" xr:uid="{00000000-0005-0000-0000-000013120000}"/>
    <cellStyle name="Comma 2 4 5 3 3 2" xfId="4558" xr:uid="{00000000-0005-0000-0000-000014120000}"/>
    <cellStyle name="Comma 2 4 5 3 3 3" xfId="4559" xr:uid="{00000000-0005-0000-0000-000015120000}"/>
    <cellStyle name="Comma 2 4 5 3 3 4" xfId="4560" xr:uid="{00000000-0005-0000-0000-000016120000}"/>
    <cellStyle name="Comma 2 4 5 3 4" xfId="4561" xr:uid="{00000000-0005-0000-0000-000017120000}"/>
    <cellStyle name="Comma 2 4 5 3 5" xfId="4562" xr:uid="{00000000-0005-0000-0000-000018120000}"/>
    <cellStyle name="Comma 2 4 5 3 6" xfId="4563" xr:uid="{00000000-0005-0000-0000-000019120000}"/>
    <cellStyle name="Comma 2 4 5 4" xfId="4564" xr:uid="{00000000-0005-0000-0000-00001A120000}"/>
    <cellStyle name="Comma 2 4 5 4 2" xfId="4565" xr:uid="{00000000-0005-0000-0000-00001B120000}"/>
    <cellStyle name="Comma 2 4 5 4 2 2" xfId="4566" xr:uid="{00000000-0005-0000-0000-00001C120000}"/>
    <cellStyle name="Comma 2 4 5 4 2 2 2" xfId="4567" xr:uid="{00000000-0005-0000-0000-00001D120000}"/>
    <cellStyle name="Comma 2 4 5 4 2 2 3" xfId="4568" xr:uid="{00000000-0005-0000-0000-00001E120000}"/>
    <cellStyle name="Comma 2 4 5 4 2 2 4" xfId="4569" xr:uid="{00000000-0005-0000-0000-00001F120000}"/>
    <cellStyle name="Comma 2 4 5 4 2 3" xfId="4570" xr:uid="{00000000-0005-0000-0000-000020120000}"/>
    <cellStyle name="Comma 2 4 5 4 2 4" xfId="4571" xr:uid="{00000000-0005-0000-0000-000021120000}"/>
    <cellStyle name="Comma 2 4 5 4 2 5" xfId="4572" xr:uid="{00000000-0005-0000-0000-000022120000}"/>
    <cellStyle name="Comma 2 4 5 4 3" xfId="4573" xr:uid="{00000000-0005-0000-0000-000023120000}"/>
    <cellStyle name="Comma 2 4 5 4 3 2" xfId="4574" xr:uid="{00000000-0005-0000-0000-000024120000}"/>
    <cellStyle name="Comma 2 4 5 4 3 3" xfId="4575" xr:uid="{00000000-0005-0000-0000-000025120000}"/>
    <cellStyle name="Comma 2 4 5 4 3 4" xfId="4576" xr:uid="{00000000-0005-0000-0000-000026120000}"/>
    <cellStyle name="Comma 2 4 5 4 4" xfId="4577" xr:uid="{00000000-0005-0000-0000-000027120000}"/>
    <cellStyle name="Comma 2 4 5 4 5" xfId="4578" xr:uid="{00000000-0005-0000-0000-000028120000}"/>
    <cellStyle name="Comma 2 4 5 4 6" xfId="4579" xr:uid="{00000000-0005-0000-0000-000029120000}"/>
    <cellStyle name="Comma 2 4 5 5" xfId="4580" xr:uid="{00000000-0005-0000-0000-00002A120000}"/>
    <cellStyle name="Comma 2 4 5 5 2" xfId="4581" xr:uid="{00000000-0005-0000-0000-00002B120000}"/>
    <cellStyle name="Comma 2 4 5 5 2 2" xfId="4582" xr:uid="{00000000-0005-0000-0000-00002C120000}"/>
    <cellStyle name="Comma 2 4 5 5 2 3" xfId="4583" xr:uid="{00000000-0005-0000-0000-00002D120000}"/>
    <cellStyle name="Comma 2 4 5 5 2 4" xfId="4584" xr:uid="{00000000-0005-0000-0000-00002E120000}"/>
    <cellStyle name="Comma 2 4 5 5 3" xfId="4585" xr:uid="{00000000-0005-0000-0000-00002F120000}"/>
    <cellStyle name="Comma 2 4 5 5 4" xfId="4586" xr:uid="{00000000-0005-0000-0000-000030120000}"/>
    <cellStyle name="Comma 2 4 5 5 5" xfId="4587" xr:uid="{00000000-0005-0000-0000-000031120000}"/>
    <cellStyle name="Comma 2 4 5 6" xfId="4588" xr:uid="{00000000-0005-0000-0000-000032120000}"/>
    <cellStyle name="Comma 2 4 5 6 2" xfId="4589" xr:uid="{00000000-0005-0000-0000-000033120000}"/>
    <cellStyle name="Comma 2 4 5 6 3" xfId="4590" xr:uid="{00000000-0005-0000-0000-000034120000}"/>
    <cellStyle name="Comma 2 4 5 6 4" xfId="4591" xr:uid="{00000000-0005-0000-0000-000035120000}"/>
    <cellStyle name="Comma 2 4 5 7" xfId="4592" xr:uid="{00000000-0005-0000-0000-000036120000}"/>
    <cellStyle name="Comma 2 4 5 8" xfId="4593" xr:uid="{00000000-0005-0000-0000-000037120000}"/>
    <cellStyle name="Comma 2 4 5 9" xfId="4594" xr:uid="{00000000-0005-0000-0000-000038120000}"/>
    <cellStyle name="Comma 2 4 6" xfId="4595" xr:uid="{00000000-0005-0000-0000-000039120000}"/>
    <cellStyle name="Comma 2 4 6 2" xfId="4596" xr:uid="{00000000-0005-0000-0000-00003A120000}"/>
    <cellStyle name="Comma 2 4 6 2 2" xfId="4597" xr:uid="{00000000-0005-0000-0000-00003B120000}"/>
    <cellStyle name="Comma 2 4 6 2 2 2" xfId="4598" xr:uid="{00000000-0005-0000-0000-00003C120000}"/>
    <cellStyle name="Comma 2 4 6 2 2 2 2" xfId="4599" xr:uid="{00000000-0005-0000-0000-00003D120000}"/>
    <cellStyle name="Comma 2 4 6 2 2 2 3" xfId="4600" xr:uid="{00000000-0005-0000-0000-00003E120000}"/>
    <cellStyle name="Comma 2 4 6 2 2 2 4" xfId="4601" xr:uid="{00000000-0005-0000-0000-00003F120000}"/>
    <cellStyle name="Comma 2 4 6 2 2 3" xfId="4602" xr:uid="{00000000-0005-0000-0000-000040120000}"/>
    <cellStyle name="Comma 2 4 6 2 2 4" xfId="4603" xr:uid="{00000000-0005-0000-0000-000041120000}"/>
    <cellStyle name="Comma 2 4 6 2 2 5" xfId="4604" xr:uid="{00000000-0005-0000-0000-000042120000}"/>
    <cellStyle name="Comma 2 4 6 2 3" xfId="4605" xr:uid="{00000000-0005-0000-0000-000043120000}"/>
    <cellStyle name="Comma 2 4 6 2 3 2" xfId="4606" xr:uid="{00000000-0005-0000-0000-000044120000}"/>
    <cellStyle name="Comma 2 4 6 2 3 3" xfId="4607" xr:uid="{00000000-0005-0000-0000-000045120000}"/>
    <cellStyle name="Comma 2 4 6 2 3 4" xfId="4608" xr:uid="{00000000-0005-0000-0000-000046120000}"/>
    <cellStyle name="Comma 2 4 6 2 4" xfId="4609" xr:uid="{00000000-0005-0000-0000-000047120000}"/>
    <cellStyle name="Comma 2 4 6 2 5" xfId="4610" xr:uid="{00000000-0005-0000-0000-000048120000}"/>
    <cellStyle name="Comma 2 4 6 2 6" xfId="4611" xr:uid="{00000000-0005-0000-0000-000049120000}"/>
    <cellStyle name="Comma 2 4 6 3" xfId="4612" xr:uid="{00000000-0005-0000-0000-00004A120000}"/>
    <cellStyle name="Comma 2 4 6 3 2" xfId="4613" xr:uid="{00000000-0005-0000-0000-00004B120000}"/>
    <cellStyle name="Comma 2 4 6 3 2 2" xfId="4614" xr:uid="{00000000-0005-0000-0000-00004C120000}"/>
    <cellStyle name="Comma 2 4 6 3 2 2 2" xfId="4615" xr:uid="{00000000-0005-0000-0000-00004D120000}"/>
    <cellStyle name="Comma 2 4 6 3 2 2 3" xfId="4616" xr:uid="{00000000-0005-0000-0000-00004E120000}"/>
    <cellStyle name="Comma 2 4 6 3 2 2 4" xfId="4617" xr:uid="{00000000-0005-0000-0000-00004F120000}"/>
    <cellStyle name="Comma 2 4 6 3 2 3" xfId="4618" xr:uid="{00000000-0005-0000-0000-000050120000}"/>
    <cellStyle name="Comma 2 4 6 3 2 4" xfId="4619" xr:uid="{00000000-0005-0000-0000-000051120000}"/>
    <cellStyle name="Comma 2 4 6 3 2 5" xfId="4620" xr:uid="{00000000-0005-0000-0000-000052120000}"/>
    <cellStyle name="Comma 2 4 6 3 3" xfId="4621" xr:uid="{00000000-0005-0000-0000-000053120000}"/>
    <cellStyle name="Comma 2 4 6 3 3 2" xfId="4622" xr:uid="{00000000-0005-0000-0000-000054120000}"/>
    <cellStyle name="Comma 2 4 6 3 3 3" xfId="4623" xr:uid="{00000000-0005-0000-0000-000055120000}"/>
    <cellStyle name="Comma 2 4 6 3 3 4" xfId="4624" xr:uid="{00000000-0005-0000-0000-000056120000}"/>
    <cellStyle name="Comma 2 4 6 3 4" xfId="4625" xr:uid="{00000000-0005-0000-0000-000057120000}"/>
    <cellStyle name="Comma 2 4 6 3 5" xfId="4626" xr:uid="{00000000-0005-0000-0000-000058120000}"/>
    <cellStyle name="Comma 2 4 6 3 6" xfId="4627" xr:uid="{00000000-0005-0000-0000-000059120000}"/>
    <cellStyle name="Comma 2 4 6 4" xfId="4628" xr:uid="{00000000-0005-0000-0000-00005A120000}"/>
    <cellStyle name="Comma 2 4 6 4 2" xfId="4629" xr:uid="{00000000-0005-0000-0000-00005B120000}"/>
    <cellStyle name="Comma 2 4 6 4 2 2" xfId="4630" xr:uid="{00000000-0005-0000-0000-00005C120000}"/>
    <cellStyle name="Comma 2 4 6 4 2 3" xfId="4631" xr:uid="{00000000-0005-0000-0000-00005D120000}"/>
    <cellStyle name="Comma 2 4 6 4 2 4" xfId="4632" xr:uid="{00000000-0005-0000-0000-00005E120000}"/>
    <cellStyle name="Comma 2 4 6 4 3" xfId="4633" xr:uid="{00000000-0005-0000-0000-00005F120000}"/>
    <cellStyle name="Comma 2 4 6 4 4" xfId="4634" xr:uid="{00000000-0005-0000-0000-000060120000}"/>
    <cellStyle name="Comma 2 4 6 4 5" xfId="4635" xr:uid="{00000000-0005-0000-0000-000061120000}"/>
    <cellStyle name="Comma 2 4 6 5" xfId="4636" xr:uid="{00000000-0005-0000-0000-000062120000}"/>
    <cellStyle name="Comma 2 4 6 5 2" xfId="4637" xr:uid="{00000000-0005-0000-0000-000063120000}"/>
    <cellStyle name="Comma 2 4 6 5 3" xfId="4638" xr:uid="{00000000-0005-0000-0000-000064120000}"/>
    <cellStyle name="Comma 2 4 6 5 4" xfId="4639" xr:uid="{00000000-0005-0000-0000-000065120000}"/>
    <cellStyle name="Comma 2 4 6 6" xfId="4640" xr:uid="{00000000-0005-0000-0000-000066120000}"/>
    <cellStyle name="Comma 2 4 6 7" xfId="4641" xr:uid="{00000000-0005-0000-0000-000067120000}"/>
    <cellStyle name="Comma 2 4 6 8" xfId="4642" xr:uid="{00000000-0005-0000-0000-000068120000}"/>
    <cellStyle name="Comma 2 4 7" xfId="4643" xr:uid="{00000000-0005-0000-0000-000069120000}"/>
    <cellStyle name="Comma 2 4 7 2" xfId="4644" xr:uid="{00000000-0005-0000-0000-00006A120000}"/>
    <cellStyle name="Comma 2 4 7 2 2" xfId="4645" xr:uid="{00000000-0005-0000-0000-00006B120000}"/>
    <cellStyle name="Comma 2 4 7 2 2 2" xfId="4646" xr:uid="{00000000-0005-0000-0000-00006C120000}"/>
    <cellStyle name="Comma 2 4 7 2 2 2 2" xfId="4647" xr:uid="{00000000-0005-0000-0000-00006D120000}"/>
    <cellStyle name="Comma 2 4 7 2 2 2 3" xfId="4648" xr:uid="{00000000-0005-0000-0000-00006E120000}"/>
    <cellStyle name="Comma 2 4 7 2 2 2 4" xfId="4649" xr:uid="{00000000-0005-0000-0000-00006F120000}"/>
    <cellStyle name="Comma 2 4 7 2 2 3" xfId="4650" xr:uid="{00000000-0005-0000-0000-000070120000}"/>
    <cellStyle name="Comma 2 4 7 2 2 4" xfId="4651" xr:uid="{00000000-0005-0000-0000-000071120000}"/>
    <cellStyle name="Comma 2 4 7 2 2 5" xfId="4652" xr:uid="{00000000-0005-0000-0000-000072120000}"/>
    <cellStyle name="Comma 2 4 7 2 3" xfId="4653" xr:uid="{00000000-0005-0000-0000-000073120000}"/>
    <cellStyle name="Comma 2 4 7 2 3 2" xfId="4654" xr:uid="{00000000-0005-0000-0000-000074120000}"/>
    <cellStyle name="Comma 2 4 7 2 3 3" xfId="4655" xr:uid="{00000000-0005-0000-0000-000075120000}"/>
    <cellStyle name="Comma 2 4 7 2 3 4" xfId="4656" xr:uid="{00000000-0005-0000-0000-000076120000}"/>
    <cellStyle name="Comma 2 4 7 2 4" xfId="4657" xr:uid="{00000000-0005-0000-0000-000077120000}"/>
    <cellStyle name="Comma 2 4 7 2 5" xfId="4658" xr:uid="{00000000-0005-0000-0000-000078120000}"/>
    <cellStyle name="Comma 2 4 7 2 6" xfId="4659" xr:uid="{00000000-0005-0000-0000-000079120000}"/>
    <cellStyle name="Comma 2 4 7 3" xfId="4660" xr:uid="{00000000-0005-0000-0000-00007A120000}"/>
    <cellStyle name="Comma 2 4 7 3 2" xfId="4661" xr:uid="{00000000-0005-0000-0000-00007B120000}"/>
    <cellStyle name="Comma 2 4 7 3 2 2" xfId="4662" xr:uid="{00000000-0005-0000-0000-00007C120000}"/>
    <cellStyle name="Comma 2 4 7 3 2 2 2" xfId="4663" xr:uid="{00000000-0005-0000-0000-00007D120000}"/>
    <cellStyle name="Comma 2 4 7 3 2 2 3" xfId="4664" xr:uid="{00000000-0005-0000-0000-00007E120000}"/>
    <cellStyle name="Comma 2 4 7 3 2 2 4" xfId="4665" xr:uid="{00000000-0005-0000-0000-00007F120000}"/>
    <cellStyle name="Comma 2 4 7 3 2 3" xfId="4666" xr:uid="{00000000-0005-0000-0000-000080120000}"/>
    <cellStyle name="Comma 2 4 7 3 2 4" xfId="4667" xr:uid="{00000000-0005-0000-0000-000081120000}"/>
    <cellStyle name="Comma 2 4 7 3 2 5" xfId="4668" xr:uid="{00000000-0005-0000-0000-000082120000}"/>
    <cellStyle name="Comma 2 4 7 3 3" xfId="4669" xr:uid="{00000000-0005-0000-0000-000083120000}"/>
    <cellStyle name="Comma 2 4 7 3 3 2" xfId="4670" xr:uid="{00000000-0005-0000-0000-000084120000}"/>
    <cellStyle name="Comma 2 4 7 3 3 3" xfId="4671" xr:uid="{00000000-0005-0000-0000-000085120000}"/>
    <cellStyle name="Comma 2 4 7 3 3 4" xfId="4672" xr:uid="{00000000-0005-0000-0000-000086120000}"/>
    <cellStyle name="Comma 2 4 7 3 4" xfId="4673" xr:uid="{00000000-0005-0000-0000-000087120000}"/>
    <cellStyle name="Comma 2 4 7 3 5" xfId="4674" xr:uid="{00000000-0005-0000-0000-000088120000}"/>
    <cellStyle name="Comma 2 4 7 3 6" xfId="4675" xr:uid="{00000000-0005-0000-0000-000089120000}"/>
    <cellStyle name="Comma 2 4 7 4" xfId="4676" xr:uid="{00000000-0005-0000-0000-00008A120000}"/>
    <cellStyle name="Comma 2 4 7 4 2" xfId="4677" xr:uid="{00000000-0005-0000-0000-00008B120000}"/>
    <cellStyle name="Comma 2 4 7 4 2 2" xfId="4678" xr:uid="{00000000-0005-0000-0000-00008C120000}"/>
    <cellStyle name="Comma 2 4 7 4 2 3" xfId="4679" xr:uid="{00000000-0005-0000-0000-00008D120000}"/>
    <cellStyle name="Comma 2 4 7 4 2 4" xfId="4680" xr:uid="{00000000-0005-0000-0000-00008E120000}"/>
    <cellStyle name="Comma 2 4 7 4 3" xfId="4681" xr:uid="{00000000-0005-0000-0000-00008F120000}"/>
    <cellStyle name="Comma 2 4 7 4 4" xfId="4682" xr:uid="{00000000-0005-0000-0000-000090120000}"/>
    <cellStyle name="Comma 2 4 7 4 5" xfId="4683" xr:uid="{00000000-0005-0000-0000-000091120000}"/>
    <cellStyle name="Comma 2 4 7 5" xfId="4684" xr:uid="{00000000-0005-0000-0000-000092120000}"/>
    <cellStyle name="Comma 2 4 7 5 2" xfId="4685" xr:uid="{00000000-0005-0000-0000-000093120000}"/>
    <cellStyle name="Comma 2 4 7 5 3" xfId="4686" xr:uid="{00000000-0005-0000-0000-000094120000}"/>
    <cellStyle name="Comma 2 4 7 5 4" xfId="4687" xr:uid="{00000000-0005-0000-0000-000095120000}"/>
    <cellStyle name="Comma 2 4 7 6" xfId="4688" xr:uid="{00000000-0005-0000-0000-000096120000}"/>
    <cellStyle name="Comma 2 4 7 7" xfId="4689" xr:uid="{00000000-0005-0000-0000-000097120000}"/>
    <cellStyle name="Comma 2 4 7 8" xfId="4690" xr:uid="{00000000-0005-0000-0000-000098120000}"/>
    <cellStyle name="Comma 2 4 8" xfId="4691" xr:uid="{00000000-0005-0000-0000-000099120000}"/>
    <cellStyle name="Comma 2 4 8 2" xfId="4692" xr:uid="{00000000-0005-0000-0000-00009A120000}"/>
    <cellStyle name="Comma 2 4 8 2 2" xfId="4693" xr:uid="{00000000-0005-0000-0000-00009B120000}"/>
    <cellStyle name="Comma 2 4 8 2 2 2" xfId="4694" xr:uid="{00000000-0005-0000-0000-00009C120000}"/>
    <cellStyle name="Comma 2 4 8 2 2 3" xfId="4695" xr:uid="{00000000-0005-0000-0000-00009D120000}"/>
    <cellStyle name="Comma 2 4 8 2 2 4" xfId="4696" xr:uid="{00000000-0005-0000-0000-00009E120000}"/>
    <cellStyle name="Comma 2 4 8 2 3" xfId="4697" xr:uid="{00000000-0005-0000-0000-00009F120000}"/>
    <cellStyle name="Comma 2 4 8 2 4" xfId="4698" xr:uid="{00000000-0005-0000-0000-0000A0120000}"/>
    <cellStyle name="Comma 2 4 8 2 5" xfId="4699" xr:uid="{00000000-0005-0000-0000-0000A1120000}"/>
    <cellStyle name="Comma 2 4 8 3" xfId="4700" xr:uid="{00000000-0005-0000-0000-0000A2120000}"/>
    <cellStyle name="Comma 2 4 8 3 2" xfId="4701" xr:uid="{00000000-0005-0000-0000-0000A3120000}"/>
    <cellStyle name="Comma 2 4 8 3 3" xfId="4702" xr:uid="{00000000-0005-0000-0000-0000A4120000}"/>
    <cellStyle name="Comma 2 4 8 3 4" xfId="4703" xr:uid="{00000000-0005-0000-0000-0000A5120000}"/>
    <cellStyle name="Comma 2 4 8 4" xfId="4704" xr:uid="{00000000-0005-0000-0000-0000A6120000}"/>
    <cellStyle name="Comma 2 4 8 5" xfId="4705" xr:uid="{00000000-0005-0000-0000-0000A7120000}"/>
    <cellStyle name="Comma 2 4 8 6" xfId="4706" xr:uid="{00000000-0005-0000-0000-0000A8120000}"/>
    <cellStyle name="Comma 2 4 9" xfId="4707" xr:uid="{00000000-0005-0000-0000-0000A9120000}"/>
    <cellStyle name="Comma 2 4 9 2" xfId="4708" xr:uid="{00000000-0005-0000-0000-0000AA120000}"/>
    <cellStyle name="Comma 2 4 9 2 2" xfId="4709" xr:uid="{00000000-0005-0000-0000-0000AB120000}"/>
    <cellStyle name="Comma 2 4 9 2 2 2" xfId="4710" xr:uid="{00000000-0005-0000-0000-0000AC120000}"/>
    <cellStyle name="Comma 2 4 9 2 2 3" xfId="4711" xr:uid="{00000000-0005-0000-0000-0000AD120000}"/>
    <cellStyle name="Comma 2 4 9 2 2 4" xfId="4712" xr:uid="{00000000-0005-0000-0000-0000AE120000}"/>
    <cellStyle name="Comma 2 4 9 2 3" xfId="4713" xr:uid="{00000000-0005-0000-0000-0000AF120000}"/>
    <cellStyle name="Comma 2 4 9 2 4" xfId="4714" xr:uid="{00000000-0005-0000-0000-0000B0120000}"/>
    <cellStyle name="Comma 2 4 9 2 5" xfId="4715" xr:uid="{00000000-0005-0000-0000-0000B1120000}"/>
    <cellStyle name="Comma 2 4 9 3" xfId="4716" xr:uid="{00000000-0005-0000-0000-0000B2120000}"/>
    <cellStyle name="Comma 2 4 9 3 2" xfId="4717" xr:uid="{00000000-0005-0000-0000-0000B3120000}"/>
    <cellStyle name="Comma 2 4 9 3 3" xfId="4718" xr:uid="{00000000-0005-0000-0000-0000B4120000}"/>
    <cellStyle name="Comma 2 4 9 3 4" xfId="4719" xr:uid="{00000000-0005-0000-0000-0000B5120000}"/>
    <cellStyle name="Comma 2 4 9 4" xfId="4720" xr:uid="{00000000-0005-0000-0000-0000B6120000}"/>
    <cellStyle name="Comma 2 4 9 5" xfId="4721" xr:uid="{00000000-0005-0000-0000-0000B7120000}"/>
    <cellStyle name="Comma 2 4 9 6" xfId="4722" xr:uid="{00000000-0005-0000-0000-0000B8120000}"/>
    <cellStyle name="Comma 2 40" xfId="4723" xr:uid="{00000000-0005-0000-0000-0000B9120000}"/>
    <cellStyle name="Comma 2 41" xfId="4724" xr:uid="{00000000-0005-0000-0000-0000BA120000}"/>
    <cellStyle name="Comma 2 42" xfId="4725" xr:uid="{00000000-0005-0000-0000-0000BB120000}"/>
    <cellStyle name="Comma 2 43" xfId="4726" xr:uid="{00000000-0005-0000-0000-0000BC120000}"/>
    <cellStyle name="Comma 2 44" xfId="4727" xr:uid="{00000000-0005-0000-0000-0000BD120000}"/>
    <cellStyle name="Comma 2 45" xfId="4728" xr:uid="{00000000-0005-0000-0000-0000BE120000}"/>
    <cellStyle name="Comma 2 46" xfId="4729" xr:uid="{00000000-0005-0000-0000-0000BF120000}"/>
    <cellStyle name="Comma 2 47" xfId="4730" xr:uid="{00000000-0005-0000-0000-0000C0120000}"/>
    <cellStyle name="Comma 2 48" xfId="4731" xr:uid="{00000000-0005-0000-0000-0000C1120000}"/>
    <cellStyle name="Comma 2 49" xfId="4732" xr:uid="{00000000-0005-0000-0000-0000C2120000}"/>
    <cellStyle name="Comma 2 5" xfId="4733" xr:uid="{00000000-0005-0000-0000-0000C3120000}"/>
    <cellStyle name="Comma 2 5 10" xfId="4734" xr:uid="{00000000-0005-0000-0000-0000C4120000}"/>
    <cellStyle name="Comma 2 5 11" xfId="4735" xr:uid="{00000000-0005-0000-0000-0000C5120000}"/>
    <cellStyle name="Comma 2 5 2" xfId="4736" xr:uid="{00000000-0005-0000-0000-0000C6120000}"/>
    <cellStyle name="Comma 2 5 2 2" xfId="4737" xr:uid="{00000000-0005-0000-0000-0000C7120000}"/>
    <cellStyle name="Comma 2 5 2 3" xfId="4738" xr:uid="{00000000-0005-0000-0000-0000C8120000}"/>
    <cellStyle name="Comma 2 5 3" xfId="4739" xr:uid="{00000000-0005-0000-0000-0000C9120000}"/>
    <cellStyle name="Comma 2 5 3 2" xfId="4740" xr:uid="{00000000-0005-0000-0000-0000CA120000}"/>
    <cellStyle name="Comma 2 5 3 2 2" xfId="4741" xr:uid="{00000000-0005-0000-0000-0000CB120000}"/>
    <cellStyle name="Comma 2 5 3 2 2 2" xfId="4742" xr:uid="{00000000-0005-0000-0000-0000CC120000}"/>
    <cellStyle name="Comma 2 5 3 2 2 2 2" xfId="4743" xr:uid="{00000000-0005-0000-0000-0000CD120000}"/>
    <cellStyle name="Comma 2 5 3 2 2 2 3" xfId="4744" xr:uid="{00000000-0005-0000-0000-0000CE120000}"/>
    <cellStyle name="Comma 2 5 3 2 2 2 4" xfId="4745" xr:uid="{00000000-0005-0000-0000-0000CF120000}"/>
    <cellStyle name="Comma 2 5 3 2 2 3" xfId="4746" xr:uid="{00000000-0005-0000-0000-0000D0120000}"/>
    <cellStyle name="Comma 2 5 3 2 2 4" xfId="4747" xr:uid="{00000000-0005-0000-0000-0000D1120000}"/>
    <cellStyle name="Comma 2 5 3 2 2 5" xfId="4748" xr:uid="{00000000-0005-0000-0000-0000D2120000}"/>
    <cellStyle name="Comma 2 5 3 2 3" xfId="4749" xr:uid="{00000000-0005-0000-0000-0000D3120000}"/>
    <cellStyle name="Comma 2 5 3 2 3 2" xfId="4750" xr:uid="{00000000-0005-0000-0000-0000D4120000}"/>
    <cellStyle name="Comma 2 5 3 2 3 3" xfId="4751" xr:uid="{00000000-0005-0000-0000-0000D5120000}"/>
    <cellStyle name="Comma 2 5 3 2 3 4" xfId="4752" xr:uid="{00000000-0005-0000-0000-0000D6120000}"/>
    <cellStyle name="Comma 2 5 3 2 4" xfId="4753" xr:uid="{00000000-0005-0000-0000-0000D7120000}"/>
    <cellStyle name="Comma 2 5 3 2 5" xfId="4754" xr:uid="{00000000-0005-0000-0000-0000D8120000}"/>
    <cellStyle name="Comma 2 5 3 2 6" xfId="4755" xr:uid="{00000000-0005-0000-0000-0000D9120000}"/>
    <cellStyle name="Comma 2 5 3 3" xfId="4756" xr:uid="{00000000-0005-0000-0000-0000DA120000}"/>
    <cellStyle name="Comma 2 5 3 3 2" xfId="4757" xr:uid="{00000000-0005-0000-0000-0000DB120000}"/>
    <cellStyle name="Comma 2 5 3 3 2 2" xfId="4758" xr:uid="{00000000-0005-0000-0000-0000DC120000}"/>
    <cellStyle name="Comma 2 5 3 3 2 2 2" xfId="4759" xr:uid="{00000000-0005-0000-0000-0000DD120000}"/>
    <cellStyle name="Comma 2 5 3 3 2 2 3" xfId="4760" xr:uid="{00000000-0005-0000-0000-0000DE120000}"/>
    <cellStyle name="Comma 2 5 3 3 2 2 4" xfId="4761" xr:uid="{00000000-0005-0000-0000-0000DF120000}"/>
    <cellStyle name="Comma 2 5 3 3 2 3" xfId="4762" xr:uid="{00000000-0005-0000-0000-0000E0120000}"/>
    <cellStyle name="Comma 2 5 3 3 2 4" xfId="4763" xr:uid="{00000000-0005-0000-0000-0000E1120000}"/>
    <cellStyle name="Comma 2 5 3 3 2 5" xfId="4764" xr:uid="{00000000-0005-0000-0000-0000E2120000}"/>
    <cellStyle name="Comma 2 5 3 3 3" xfId="4765" xr:uid="{00000000-0005-0000-0000-0000E3120000}"/>
    <cellStyle name="Comma 2 5 3 3 3 2" xfId="4766" xr:uid="{00000000-0005-0000-0000-0000E4120000}"/>
    <cellStyle name="Comma 2 5 3 3 3 3" xfId="4767" xr:uid="{00000000-0005-0000-0000-0000E5120000}"/>
    <cellStyle name="Comma 2 5 3 3 3 4" xfId="4768" xr:uid="{00000000-0005-0000-0000-0000E6120000}"/>
    <cellStyle name="Comma 2 5 3 3 4" xfId="4769" xr:uid="{00000000-0005-0000-0000-0000E7120000}"/>
    <cellStyle name="Comma 2 5 3 3 5" xfId="4770" xr:uid="{00000000-0005-0000-0000-0000E8120000}"/>
    <cellStyle name="Comma 2 5 3 3 6" xfId="4771" xr:uid="{00000000-0005-0000-0000-0000E9120000}"/>
    <cellStyle name="Comma 2 5 3 4" xfId="4772" xr:uid="{00000000-0005-0000-0000-0000EA120000}"/>
    <cellStyle name="Comma 2 5 3 4 2" xfId="4773" xr:uid="{00000000-0005-0000-0000-0000EB120000}"/>
    <cellStyle name="Comma 2 5 3 4 2 2" xfId="4774" xr:uid="{00000000-0005-0000-0000-0000EC120000}"/>
    <cellStyle name="Comma 2 5 3 4 2 3" xfId="4775" xr:uid="{00000000-0005-0000-0000-0000ED120000}"/>
    <cellStyle name="Comma 2 5 3 4 2 4" xfId="4776" xr:uid="{00000000-0005-0000-0000-0000EE120000}"/>
    <cellStyle name="Comma 2 5 3 4 3" xfId="4777" xr:uid="{00000000-0005-0000-0000-0000EF120000}"/>
    <cellStyle name="Comma 2 5 3 4 4" xfId="4778" xr:uid="{00000000-0005-0000-0000-0000F0120000}"/>
    <cellStyle name="Comma 2 5 3 4 5" xfId="4779" xr:uid="{00000000-0005-0000-0000-0000F1120000}"/>
    <cellStyle name="Comma 2 5 3 5" xfId="4780" xr:uid="{00000000-0005-0000-0000-0000F2120000}"/>
    <cellStyle name="Comma 2 5 3 5 2" xfId="4781" xr:uid="{00000000-0005-0000-0000-0000F3120000}"/>
    <cellStyle name="Comma 2 5 3 5 3" xfId="4782" xr:uid="{00000000-0005-0000-0000-0000F4120000}"/>
    <cellStyle name="Comma 2 5 3 5 4" xfId="4783" xr:uid="{00000000-0005-0000-0000-0000F5120000}"/>
    <cellStyle name="Comma 2 5 3 6" xfId="4784" xr:uid="{00000000-0005-0000-0000-0000F6120000}"/>
    <cellStyle name="Comma 2 5 3 7" xfId="4785" xr:uid="{00000000-0005-0000-0000-0000F7120000}"/>
    <cellStyle name="Comma 2 5 3 8" xfId="4786" xr:uid="{00000000-0005-0000-0000-0000F8120000}"/>
    <cellStyle name="Comma 2 5 4" xfId="4787" xr:uid="{00000000-0005-0000-0000-0000F9120000}"/>
    <cellStyle name="Comma 2 5 4 2" xfId="4788" xr:uid="{00000000-0005-0000-0000-0000FA120000}"/>
    <cellStyle name="Comma 2 5 4 2 2" xfId="4789" xr:uid="{00000000-0005-0000-0000-0000FB120000}"/>
    <cellStyle name="Comma 2 5 4 2 2 2" xfId="4790" xr:uid="{00000000-0005-0000-0000-0000FC120000}"/>
    <cellStyle name="Comma 2 5 4 2 2 3" xfId="4791" xr:uid="{00000000-0005-0000-0000-0000FD120000}"/>
    <cellStyle name="Comma 2 5 4 2 2 4" xfId="4792" xr:uid="{00000000-0005-0000-0000-0000FE120000}"/>
    <cellStyle name="Comma 2 5 4 2 3" xfId="4793" xr:uid="{00000000-0005-0000-0000-0000FF120000}"/>
    <cellStyle name="Comma 2 5 4 2 4" xfId="4794" xr:uid="{00000000-0005-0000-0000-000000130000}"/>
    <cellStyle name="Comma 2 5 4 2 5" xfId="4795" xr:uid="{00000000-0005-0000-0000-000001130000}"/>
    <cellStyle name="Comma 2 5 4 3" xfId="4796" xr:uid="{00000000-0005-0000-0000-000002130000}"/>
    <cellStyle name="Comma 2 5 4 3 2" xfId="4797" xr:uid="{00000000-0005-0000-0000-000003130000}"/>
    <cellStyle name="Comma 2 5 4 3 3" xfId="4798" xr:uid="{00000000-0005-0000-0000-000004130000}"/>
    <cellStyle name="Comma 2 5 4 3 4" xfId="4799" xr:uid="{00000000-0005-0000-0000-000005130000}"/>
    <cellStyle name="Comma 2 5 4 4" xfId="4800" xr:uid="{00000000-0005-0000-0000-000006130000}"/>
    <cellStyle name="Comma 2 5 4 5" xfId="4801" xr:uid="{00000000-0005-0000-0000-000007130000}"/>
    <cellStyle name="Comma 2 5 4 6" xfId="4802" xr:uid="{00000000-0005-0000-0000-000008130000}"/>
    <cellStyle name="Comma 2 5 5" xfId="4803" xr:uid="{00000000-0005-0000-0000-000009130000}"/>
    <cellStyle name="Comma 2 5 5 2" xfId="4804" xr:uid="{00000000-0005-0000-0000-00000A130000}"/>
    <cellStyle name="Comma 2 5 5 2 2" xfId="4805" xr:uid="{00000000-0005-0000-0000-00000B130000}"/>
    <cellStyle name="Comma 2 5 5 2 2 2" xfId="4806" xr:uid="{00000000-0005-0000-0000-00000C130000}"/>
    <cellStyle name="Comma 2 5 5 2 2 3" xfId="4807" xr:uid="{00000000-0005-0000-0000-00000D130000}"/>
    <cellStyle name="Comma 2 5 5 2 2 4" xfId="4808" xr:uid="{00000000-0005-0000-0000-00000E130000}"/>
    <cellStyle name="Comma 2 5 5 2 3" xfId="4809" xr:uid="{00000000-0005-0000-0000-00000F130000}"/>
    <cellStyle name="Comma 2 5 5 2 4" xfId="4810" xr:uid="{00000000-0005-0000-0000-000010130000}"/>
    <cellStyle name="Comma 2 5 5 2 5" xfId="4811" xr:uid="{00000000-0005-0000-0000-000011130000}"/>
    <cellStyle name="Comma 2 5 5 3" xfId="4812" xr:uid="{00000000-0005-0000-0000-000012130000}"/>
    <cellStyle name="Comma 2 5 5 3 2" xfId="4813" xr:uid="{00000000-0005-0000-0000-000013130000}"/>
    <cellStyle name="Comma 2 5 5 3 3" xfId="4814" xr:uid="{00000000-0005-0000-0000-000014130000}"/>
    <cellStyle name="Comma 2 5 5 3 4" xfId="4815" xr:uid="{00000000-0005-0000-0000-000015130000}"/>
    <cellStyle name="Comma 2 5 5 4" xfId="4816" xr:uid="{00000000-0005-0000-0000-000016130000}"/>
    <cellStyle name="Comma 2 5 5 5" xfId="4817" xr:uid="{00000000-0005-0000-0000-000017130000}"/>
    <cellStyle name="Comma 2 5 5 6" xfId="4818" xr:uid="{00000000-0005-0000-0000-000018130000}"/>
    <cellStyle name="Comma 2 5 6" xfId="4819" xr:uid="{00000000-0005-0000-0000-000019130000}"/>
    <cellStyle name="Comma 2 5 7" xfId="4820" xr:uid="{00000000-0005-0000-0000-00001A130000}"/>
    <cellStyle name="Comma 2 5 7 2" xfId="4821" xr:uid="{00000000-0005-0000-0000-00001B130000}"/>
    <cellStyle name="Comma 2 5 7 2 2" xfId="4822" xr:uid="{00000000-0005-0000-0000-00001C130000}"/>
    <cellStyle name="Comma 2 5 7 2 3" xfId="4823" xr:uid="{00000000-0005-0000-0000-00001D130000}"/>
    <cellStyle name="Comma 2 5 7 2 4" xfId="4824" xr:uid="{00000000-0005-0000-0000-00001E130000}"/>
    <cellStyle name="Comma 2 5 7 3" xfId="4825" xr:uid="{00000000-0005-0000-0000-00001F130000}"/>
    <cellStyle name="Comma 2 5 7 4" xfId="4826" xr:uid="{00000000-0005-0000-0000-000020130000}"/>
    <cellStyle name="Comma 2 5 7 5" xfId="4827" xr:uid="{00000000-0005-0000-0000-000021130000}"/>
    <cellStyle name="Comma 2 5 8" xfId="4828" xr:uid="{00000000-0005-0000-0000-000022130000}"/>
    <cellStyle name="Comma 2 5 8 2" xfId="4829" xr:uid="{00000000-0005-0000-0000-000023130000}"/>
    <cellStyle name="Comma 2 5 8 3" xfId="4830" xr:uid="{00000000-0005-0000-0000-000024130000}"/>
    <cellStyle name="Comma 2 5 8 4" xfId="4831" xr:uid="{00000000-0005-0000-0000-000025130000}"/>
    <cellStyle name="Comma 2 5 9" xfId="4832" xr:uid="{00000000-0005-0000-0000-000026130000}"/>
    <cellStyle name="Comma 2 50" xfId="4833" xr:uid="{00000000-0005-0000-0000-000027130000}"/>
    <cellStyle name="Comma 2 51" xfId="4834" xr:uid="{00000000-0005-0000-0000-000028130000}"/>
    <cellStyle name="Comma 2 52" xfId="4835" xr:uid="{00000000-0005-0000-0000-000029130000}"/>
    <cellStyle name="Comma 2 53" xfId="4836" xr:uid="{00000000-0005-0000-0000-00002A130000}"/>
    <cellStyle name="Comma 2 54" xfId="4837" xr:uid="{00000000-0005-0000-0000-00002B130000}"/>
    <cellStyle name="Comma 2 55" xfId="4838" xr:uid="{00000000-0005-0000-0000-00002C130000}"/>
    <cellStyle name="Comma 2 56" xfId="4839" xr:uid="{00000000-0005-0000-0000-00002D130000}"/>
    <cellStyle name="Comma 2 57" xfId="4840" xr:uid="{00000000-0005-0000-0000-00002E130000}"/>
    <cellStyle name="Comma 2 58" xfId="4841" xr:uid="{00000000-0005-0000-0000-00002F130000}"/>
    <cellStyle name="Comma 2 59" xfId="4842" xr:uid="{00000000-0005-0000-0000-000030130000}"/>
    <cellStyle name="Comma 2 6" xfId="4843" xr:uid="{00000000-0005-0000-0000-000031130000}"/>
    <cellStyle name="Comma 2 6 10" xfId="4844" xr:uid="{00000000-0005-0000-0000-000032130000}"/>
    <cellStyle name="Comma 2 6 11" xfId="4845" xr:uid="{00000000-0005-0000-0000-000033130000}"/>
    <cellStyle name="Comma 2 6 2" xfId="4846" xr:uid="{00000000-0005-0000-0000-000034130000}"/>
    <cellStyle name="Comma 2 6 2 2" xfId="4847" xr:uid="{00000000-0005-0000-0000-000035130000}"/>
    <cellStyle name="Comma 2 6 2 3" xfId="4848" xr:uid="{00000000-0005-0000-0000-000036130000}"/>
    <cellStyle name="Comma 2 6 3" xfId="4849" xr:uid="{00000000-0005-0000-0000-000037130000}"/>
    <cellStyle name="Comma 2 6 3 2" xfId="4850" xr:uid="{00000000-0005-0000-0000-000038130000}"/>
    <cellStyle name="Comma 2 6 3 2 2" xfId="4851" xr:uid="{00000000-0005-0000-0000-000039130000}"/>
    <cellStyle name="Comma 2 6 3 2 2 2" xfId="4852" xr:uid="{00000000-0005-0000-0000-00003A130000}"/>
    <cellStyle name="Comma 2 6 3 2 2 2 2" xfId="4853" xr:uid="{00000000-0005-0000-0000-00003B130000}"/>
    <cellStyle name="Comma 2 6 3 2 2 2 3" xfId="4854" xr:uid="{00000000-0005-0000-0000-00003C130000}"/>
    <cellStyle name="Comma 2 6 3 2 2 2 4" xfId="4855" xr:uid="{00000000-0005-0000-0000-00003D130000}"/>
    <cellStyle name="Comma 2 6 3 2 2 3" xfId="4856" xr:uid="{00000000-0005-0000-0000-00003E130000}"/>
    <cellStyle name="Comma 2 6 3 2 2 4" xfId="4857" xr:uid="{00000000-0005-0000-0000-00003F130000}"/>
    <cellStyle name="Comma 2 6 3 2 2 5" xfId="4858" xr:uid="{00000000-0005-0000-0000-000040130000}"/>
    <cellStyle name="Comma 2 6 3 2 3" xfId="4859" xr:uid="{00000000-0005-0000-0000-000041130000}"/>
    <cellStyle name="Comma 2 6 3 2 3 2" xfId="4860" xr:uid="{00000000-0005-0000-0000-000042130000}"/>
    <cellStyle name="Comma 2 6 3 2 3 3" xfId="4861" xr:uid="{00000000-0005-0000-0000-000043130000}"/>
    <cellStyle name="Comma 2 6 3 2 3 4" xfId="4862" xr:uid="{00000000-0005-0000-0000-000044130000}"/>
    <cellStyle name="Comma 2 6 3 2 4" xfId="4863" xr:uid="{00000000-0005-0000-0000-000045130000}"/>
    <cellStyle name="Comma 2 6 3 2 5" xfId="4864" xr:uid="{00000000-0005-0000-0000-000046130000}"/>
    <cellStyle name="Comma 2 6 3 2 6" xfId="4865" xr:uid="{00000000-0005-0000-0000-000047130000}"/>
    <cellStyle name="Comma 2 6 3 3" xfId="4866" xr:uid="{00000000-0005-0000-0000-000048130000}"/>
    <cellStyle name="Comma 2 6 3 3 2" xfId="4867" xr:uid="{00000000-0005-0000-0000-000049130000}"/>
    <cellStyle name="Comma 2 6 3 3 2 2" xfId="4868" xr:uid="{00000000-0005-0000-0000-00004A130000}"/>
    <cellStyle name="Comma 2 6 3 3 2 2 2" xfId="4869" xr:uid="{00000000-0005-0000-0000-00004B130000}"/>
    <cellStyle name="Comma 2 6 3 3 2 2 3" xfId="4870" xr:uid="{00000000-0005-0000-0000-00004C130000}"/>
    <cellStyle name="Comma 2 6 3 3 2 2 4" xfId="4871" xr:uid="{00000000-0005-0000-0000-00004D130000}"/>
    <cellStyle name="Comma 2 6 3 3 2 3" xfId="4872" xr:uid="{00000000-0005-0000-0000-00004E130000}"/>
    <cellStyle name="Comma 2 6 3 3 2 4" xfId="4873" xr:uid="{00000000-0005-0000-0000-00004F130000}"/>
    <cellStyle name="Comma 2 6 3 3 2 5" xfId="4874" xr:uid="{00000000-0005-0000-0000-000050130000}"/>
    <cellStyle name="Comma 2 6 3 3 3" xfId="4875" xr:uid="{00000000-0005-0000-0000-000051130000}"/>
    <cellStyle name="Comma 2 6 3 3 3 2" xfId="4876" xr:uid="{00000000-0005-0000-0000-000052130000}"/>
    <cellStyle name="Comma 2 6 3 3 3 3" xfId="4877" xr:uid="{00000000-0005-0000-0000-000053130000}"/>
    <cellStyle name="Comma 2 6 3 3 3 4" xfId="4878" xr:uid="{00000000-0005-0000-0000-000054130000}"/>
    <cellStyle name="Comma 2 6 3 3 4" xfId="4879" xr:uid="{00000000-0005-0000-0000-000055130000}"/>
    <cellStyle name="Comma 2 6 3 3 5" xfId="4880" xr:uid="{00000000-0005-0000-0000-000056130000}"/>
    <cellStyle name="Comma 2 6 3 3 6" xfId="4881" xr:uid="{00000000-0005-0000-0000-000057130000}"/>
    <cellStyle name="Comma 2 6 3 4" xfId="4882" xr:uid="{00000000-0005-0000-0000-000058130000}"/>
    <cellStyle name="Comma 2 6 3 4 2" xfId="4883" xr:uid="{00000000-0005-0000-0000-000059130000}"/>
    <cellStyle name="Comma 2 6 3 4 2 2" xfId="4884" xr:uid="{00000000-0005-0000-0000-00005A130000}"/>
    <cellStyle name="Comma 2 6 3 4 2 3" xfId="4885" xr:uid="{00000000-0005-0000-0000-00005B130000}"/>
    <cellStyle name="Comma 2 6 3 4 2 4" xfId="4886" xr:uid="{00000000-0005-0000-0000-00005C130000}"/>
    <cellStyle name="Comma 2 6 3 4 3" xfId="4887" xr:uid="{00000000-0005-0000-0000-00005D130000}"/>
    <cellStyle name="Comma 2 6 3 4 4" xfId="4888" xr:uid="{00000000-0005-0000-0000-00005E130000}"/>
    <cellStyle name="Comma 2 6 3 4 5" xfId="4889" xr:uid="{00000000-0005-0000-0000-00005F130000}"/>
    <cellStyle name="Comma 2 6 3 5" xfId="4890" xr:uid="{00000000-0005-0000-0000-000060130000}"/>
    <cellStyle name="Comma 2 6 3 5 2" xfId="4891" xr:uid="{00000000-0005-0000-0000-000061130000}"/>
    <cellStyle name="Comma 2 6 3 5 3" xfId="4892" xr:uid="{00000000-0005-0000-0000-000062130000}"/>
    <cellStyle name="Comma 2 6 3 5 4" xfId="4893" xr:uid="{00000000-0005-0000-0000-000063130000}"/>
    <cellStyle name="Comma 2 6 3 6" xfId="4894" xr:uid="{00000000-0005-0000-0000-000064130000}"/>
    <cellStyle name="Comma 2 6 3 7" xfId="4895" xr:uid="{00000000-0005-0000-0000-000065130000}"/>
    <cellStyle name="Comma 2 6 3 8" xfId="4896" xr:uid="{00000000-0005-0000-0000-000066130000}"/>
    <cellStyle name="Comma 2 6 4" xfId="4897" xr:uid="{00000000-0005-0000-0000-000067130000}"/>
    <cellStyle name="Comma 2 6 4 2" xfId="4898" xr:uid="{00000000-0005-0000-0000-000068130000}"/>
    <cellStyle name="Comma 2 6 4 2 2" xfId="4899" xr:uid="{00000000-0005-0000-0000-000069130000}"/>
    <cellStyle name="Comma 2 6 4 2 2 2" xfId="4900" xr:uid="{00000000-0005-0000-0000-00006A130000}"/>
    <cellStyle name="Comma 2 6 4 2 2 3" xfId="4901" xr:uid="{00000000-0005-0000-0000-00006B130000}"/>
    <cellStyle name="Comma 2 6 4 2 2 4" xfId="4902" xr:uid="{00000000-0005-0000-0000-00006C130000}"/>
    <cellStyle name="Comma 2 6 4 2 3" xfId="4903" xr:uid="{00000000-0005-0000-0000-00006D130000}"/>
    <cellStyle name="Comma 2 6 4 2 4" xfId="4904" xr:uid="{00000000-0005-0000-0000-00006E130000}"/>
    <cellStyle name="Comma 2 6 4 2 5" xfId="4905" xr:uid="{00000000-0005-0000-0000-00006F130000}"/>
    <cellStyle name="Comma 2 6 4 3" xfId="4906" xr:uid="{00000000-0005-0000-0000-000070130000}"/>
    <cellStyle name="Comma 2 6 4 3 2" xfId="4907" xr:uid="{00000000-0005-0000-0000-000071130000}"/>
    <cellStyle name="Comma 2 6 4 3 3" xfId="4908" xr:uid="{00000000-0005-0000-0000-000072130000}"/>
    <cellStyle name="Comma 2 6 4 3 4" xfId="4909" xr:uid="{00000000-0005-0000-0000-000073130000}"/>
    <cellStyle name="Comma 2 6 4 4" xfId="4910" xr:uid="{00000000-0005-0000-0000-000074130000}"/>
    <cellStyle name="Comma 2 6 4 5" xfId="4911" xr:uid="{00000000-0005-0000-0000-000075130000}"/>
    <cellStyle name="Comma 2 6 4 6" xfId="4912" xr:uid="{00000000-0005-0000-0000-000076130000}"/>
    <cellStyle name="Comma 2 6 5" xfId="4913" xr:uid="{00000000-0005-0000-0000-000077130000}"/>
    <cellStyle name="Comma 2 6 5 2" xfId="4914" xr:uid="{00000000-0005-0000-0000-000078130000}"/>
    <cellStyle name="Comma 2 6 5 2 2" xfId="4915" xr:uid="{00000000-0005-0000-0000-000079130000}"/>
    <cellStyle name="Comma 2 6 5 2 2 2" xfId="4916" xr:uid="{00000000-0005-0000-0000-00007A130000}"/>
    <cellStyle name="Comma 2 6 5 2 2 3" xfId="4917" xr:uid="{00000000-0005-0000-0000-00007B130000}"/>
    <cellStyle name="Comma 2 6 5 2 2 4" xfId="4918" xr:uid="{00000000-0005-0000-0000-00007C130000}"/>
    <cellStyle name="Comma 2 6 5 2 3" xfId="4919" xr:uid="{00000000-0005-0000-0000-00007D130000}"/>
    <cellStyle name="Comma 2 6 5 2 4" xfId="4920" xr:uid="{00000000-0005-0000-0000-00007E130000}"/>
    <cellStyle name="Comma 2 6 5 2 5" xfId="4921" xr:uid="{00000000-0005-0000-0000-00007F130000}"/>
    <cellStyle name="Comma 2 6 5 3" xfId="4922" xr:uid="{00000000-0005-0000-0000-000080130000}"/>
    <cellStyle name="Comma 2 6 5 3 2" xfId="4923" xr:uid="{00000000-0005-0000-0000-000081130000}"/>
    <cellStyle name="Comma 2 6 5 3 3" xfId="4924" xr:uid="{00000000-0005-0000-0000-000082130000}"/>
    <cellStyle name="Comma 2 6 5 3 4" xfId="4925" xr:uid="{00000000-0005-0000-0000-000083130000}"/>
    <cellStyle name="Comma 2 6 5 4" xfId="4926" xr:uid="{00000000-0005-0000-0000-000084130000}"/>
    <cellStyle name="Comma 2 6 5 5" xfId="4927" xr:uid="{00000000-0005-0000-0000-000085130000}"/>
    <cellStyle name="Comma 2 6 5 6" xfId="4928" xr:uid="{00000000-0005-0000-0000-000086130000}"/>
    <cellStyle name="Comma 2 6 6" xfId="4929" xr:uid="{00000000-0005-0000-0000-000087130000}"/>
    <cellStyle name="Comma 2 6 7" xfId="4930" xr:uid="{00000000-0005-0000-0000-000088130000}"/>
    <cellStyle name="Comma 2 6 7 2" xfId="4931" xr:uid="{00000000-0005-0000-0000-000089130000}"/>
    <cellStyle name="Comma 2 6 7 2 2" xfId="4932" xr:uid="{00000000-0005-0000-0000-00008A130000}"/>
    <cellStyle name="Comma 2 6 7 2 3" xfId="4933" xr:uid="{00000000-0005-0000-0000-00008B130000}"/>
    <cellStyle name="Comma 2 6 7 2 4" xfId="4934" xr:uid="{00000000-0005-0000-0000-00008C130000}"/>
    <cellStyle name="Comma 2 6 7 3" xfId="4935" xr:uid="{00000000-0005-0000-0000-00008D130000}"/>
    <cellStyle name="Comma 2 6 7 4" xfId="4936" xr:uid="{00000000-0005-0000-0000-00008E130000}"/>
    <cellStyle name="Comma 2 6 7 5" xfId="4937" xr:uid="{00000000-0005-0000-0000-00008F130000}"/>
    <cellStyle name="Comma 2 6 8" xfId="4938" xr:uid="{00000000-0005-0000-0000-000090130000}"/>
    <cellStyle name="Comma 2 6 8 2" xfId="4939" xr:uid="{00000000-0005-0000-0000-000091130000}"/>
    <cellStyle name="Comma 2 6 8 3" xfId="4940" xr:uid="{00000000-0005-0000-0000-000092130000}"/>
    <cellStyle name="Comma 2 6 8 4" xfId="4941" xr:uid="{00000000-0005-0000-0000-000093130000}"/>
    <cellStyle name="Comma 2 6 9" xfId="4942" xr:uid="{00000000-0005-0000-0000-000094130000}"/>
    <cellStyle name="Comma 2 60" xfId="4943" xr:uid="{00000000-0005-0000-0000-000095130000}"/>
    <cellStyle name="Comma 2 61" xfId="4944" xr:uid="{00000000-0005-0000-0000-000096130000}"/>
    <cellStyle name="Comma 2 62" xfId="4945" xr:uid="{00000000-0005-0000-0000-000097130000}"/>
    <cellStyle name="Comma 2 63" xfId="4946" xr:uid="{00000000-0005-0000-0000-000098130000}"/>
    <cellStyle name="Comma 2 64" xfId="4947" xr:uid="{00000000-0005-0000-0000-000099130000}"/>
    <cellStyle name="Comma 2 65" xfId="4948" xr:uid="{00000000-0005-0000-0000-00009A130000}"/>
    <cellStyle name="Comma 2 66" xfId="4949" xr:uid="{00000000-0005-0000-0000-00009B130000}"/>
    <cellStyle name="Comma 2 67" xfId="4950" xr:uid="{00000000-0005-0000-0000-00009C130000}"/>
    <cellStyle name="Comma 2 68" xfId="4951" xr:uid="{00000000-0005-0000-0000-00009D130000}"/>
    <cellStyle name="Comma 2 69" xfId="4952" xr:uid="{00000000-0005-0000-0000-00009E130000}"/>
    <cellStyle name="Comma 2 7" xfId="4953" xr:uid="{00000000-0005-0000-0000-00009F130000}"/>
    <cellStyle name="Comma 2 7 2" xfId="4954" xr:uid="{00000000-0005-0000-0000-0000A0130000}"/>
    <cellStyle name="Comma 2 7 2 2" xfId="4955" xr:uid="{00000000-0005-0000-0000-0000A1130000}"/>
    <cellStyle name="Comma 2 7 2 2 2" xfId="4956" xr:uid="{00000000-0005-0000-0000-0000A2130000}"/>
    <cellStyle name="Comma 2 7 2 2 3" xfId="4957" xr:uid="{00000000-0005-0000-0000-0000A3130000}"/>
    <cellStyle name="Comma 2 7 2 2 4" xfId="4958" xr:uid="{00000000-0005-0000-0000-0000A4130000}"/>
    <cellStyle name="Comma 2 7 2 3" xfId="4959" xr:uid="{00000000-0005-0000-0000-0000A5130000}"/>
    <cellStyle name="Comma 2 7 2 3 2" xfId="4960" xr:uid="{00000000-0005-0000-0000-0000A6130000}"/>
    <cellStyle name="Comma 2 7 2 3 3" xfId="4961" xr:uid="{00000000-0005-0000-0000-0000A7130000}"/>
    <cellStyle name="Comma 2 7 2 3 4" xfId="4962" xr:uid="{00000000-0005-0000-0000-0000A8130000}"/>
    <cellStyle name="Comma 2 7 2 4" xfId="4963" xr:uid="{00000000-0005-0000-0000-0000A9130000}"/>
    <cellStyle name="Comma 2 7 2 4 2" xfId="4964" xr:uid="{00000000-0005-0000-0000-0000AA130000}"/>
    <cellStyle name="Comma 2 7 2 4 3" xfId="4965" xr:uid="{00000000-0005-0000-0000-0000AB130000}"/>
    <cellStyle name="Comma 2 7 2 4 4" xfId="4966" xr:uid="{00000000-0005-0000-0000-0000AC130000}"/>
    <cellStyle name="Comma 2 7 2 5" xfId="4967" xr:uid="{00000000-0005-0000-0000-0000AD130000}"/>
    <cellStyle name="Comma 2 7 2 6" xfId="4968" xr:uid="{00000000-0005-0000-0000-0000AE130000}"/>
    <cellStyle name="Comma 2 7 3" xfId="4969" xr:uid="{00000000-0005-0000-0000-0000AF130000}"/>
    <cellStyle name="Comma 2 7 4" xfId="4970" xr:uid="{00000000-0005-0000-0000-0000B0130000}"/>
    <cellStyle name="Comma 2 7 5" xfId="4971" xr:uid="{00000000-0005-0000-0000-0000B1130000}"/>
    <cellStyle name="Comma 2 7 6" xfId="4972" xr:uid="{00000000-0005-0000-0000-0000B2130000}"/>
    <cellStyle name="Comma 2 7 7" xfId="4973" xr:uid="{00000000-0005-0000-0000-0000B3130000}"/>
    <cellStyle name="Comma 2 7 7 2" xfId="4974" xr:uid="{00000000-0005-0000-0000-0000B4130000}"/>
    <cellStyle name="Comma 2 7 7 3" xfId="4975" xr:uid="{00000000-0005-0000-0000-0000B5130000}"/>
    <cellStyle name="Comma 2 7 7 4" xfId="4976" xr:uid="{00000000-0005-0000-0000-0000B6130000}"/>
    <cellStyle name="Comma 2 70" xfId="4977" xr:uid="{00000000-0005-0000-0000-0000B7130000}"/>
    <cellStyle name="Comma 2 71" xfId="4978" xr:uid="{00000000-0005-0000-0000-0000B8130000}"/>
    <cellStyle name="Comma 2 72" xfId="4979" xr:uid="{00000000-0005-0000-0000-0000B9130000}"/>
    <cellStyle name="Comma 2 73" xfId="4980" xr:uid="{00000000-0005-0000-0000-0000BA130000}"/>
    <cellStyle name="Comma 2 74" xfId="4981" xr:uid="{00000000-0005-0000-0000-0000BB130000}"/>
    <cellStyle name="Comma 2 75" xfId="4982" xr:uid="{00000000-0005-0000-0000-0000BC130000}"/>
    <cellStyle name="Comma 2 76" xfId="4983" xr:uid="{00000000-0005-0000-0000-0000BD130000}"/>
    <cellStyle name="Comma 2 77" xfId="4984" xr:uid="{00000000-0005-0000-0000-0000BE130000}"/>
    <cellStyle name="Comma 2 78" xfId="4985" xr:uid="{00000000-0005-0000-0000-0000BF130000}"/>
    <cellStyle name="Comma 2 79" xfId="4986" xr:uid="{00000000-0005-0000-0000-0000C0130000}"/>
    <cellStyle name="Comma 2 8" xfId="4987" xr:uid="{00000000-0005-0000-0000-0000C1130000}"/>
    <cellStyle name="Comma 2 8 2" xfId="4988" xr:uid="{00000000-0005-0000-0000-0000C2130000}"/>
    <cellStyle name="Comma 2 8 2 2" xfId="4989" xr:uid="{00000000-0005-0000-0000-0000C3130000}"/>
    <cellStyle name="Comma 2 8 2 3" xfId="4990" xr:uid="{00000000-0005-0000-0000-0000C4130000}"/>
    <cellStyle name="Comma 2 8 3" xfId="4991" xr:uid="{00000000-0005-0000-0000-0000C5130000}"/>
    <cellStyle name="Comma 2 8 3 2" xfId="4992" xr:uid="{00000000-0005-0000-0000-0000C6130000}"/>
    <cellStyle name="Comma 2 8 4" xfId="4993" xr:uid="{00000000-0005-0000-0000-0000C7130000}"/>
    <cellStyle name="Comma 2 8 5" xfId="4994" xr:uid="{00000000-0005-0000-0000-0000C8130000}"/>
    <cellStyle name="Comma 2 8 6" xfId="4995" xr:uid="{00000000-0005-0000-0000-0000C9130000}"/>
    <cellStyle name="Comma 2 8 6 2" xfId="4996" xr:uid="{00000000-0005-0000-0000-0000CA130000}"/>
    <cellStyle name="Comma 2 8 6 3" xfId="4997" xr:uid="{00000000-0005-0000-0000-0000CB130000}"/>
    <cellStyle name="Comma 2 8 6 4" xfId="4998" xr:uid="{00000000-0005-0000-0000-0000CC130000}"/>
    <cellStyle name="Comma 2 80" xfId="4999" xr:uid="{00000000-0005-0000-0000-0000CD130000}"/>
    <cellStyle name="Comma 2 81" xfId="5000" xr:uid="{00000000-0005-0000-0000-0000CE130000}"/>
    <cellStyle name="Comma 2 82" xfId="5001" xr:uid="{00000000-0005-0000-0000-0000CF130000}"/>
    <cellStyle name="Comma 2 83" xfId="5002" xr:uid="{00000000-0005-0000-0000-0000D0130000}"/>
    <cellStyle name="Comma 2 84" xfId="5003" xr:uid="{00000000-0005-0000-0000-0000D1130000}"/>
    <cellStyle name="Comma 2 85" xfId="5004" xr:uid="{00000000-0005-0000-0000-0000D2130000}"/>
    <cellStyle name="Comma 2 86" xfId="5005" xr:uid="{00000000-0005-0000-0000-0000D3130000}"/>
    <cellStyle name="Comma 2 87" xfId="5006" xr:uid="{00000000-0005-0000-0000-0000D4130000}"/>
    <cellStyle name="Comma 2 88" xfId="5007" xr:uid="{00000000-0005-0000-0000-0000D5130000}"/>
    <cellStyle name="Comma 2 89" xfId="5008" xr:uid="{00000000-0005-0000-0000-0000D6130000}"/>
    <cellStyle name="Comma 2 9" xfId="5009" xr:uid="{00000000-0005-0000-0000-0000D7130000}"/>
    <cellStyle name="Comma 2 9 2" xfId="5010" xr:uid="{00000000-0005-0000-0000-0000D8130000}"/>
    <cellStyle name="Comma 2 9 2 2" xfId="5011" xr:uid="{00000000-0005-0000-0000-0000D9130000}"/>
    <cellStyle name="Comma 2 9 3" xfId="5012" xr:uid="{00000000-0005-0000-0000-0000DA130000}"/>
    <cellStyle name="Comma 2 9 4" xfId="5013" xr:uid="{00000000-0005-0000-0000-0000DB130000}"/>
    <cellStyle name="Comma 2 9 5" xfId="5014" xr:uid="{00000000-0005-0000-0000-0000DC130000}"/>
    <cellStyle name="Comma 2 9 5 2" xfId="5015" xr:uid="{00000000-0005-0000-0000-0000DD130000}"/>
    <cellStyle name="Comma 2 9 5 3" xfId="5016" xr:uid="{00000000-0005-0000-0000-0000DE130000}"/>
    <cellStyle name="Comma 2 9 5 4" xfId="5017" xr:uid="{00000000-0005-0000-0000-0000DF130000}"/>
    <cellStyle name="Comma 2 90" xfId="5018" xr:uid="{00000000-0005-0000-0000-0000E0130000}"/>
    <cellStyle name="Comma 2 91" xfId="5019" xr:uid="{00000000-0005-0000-0000-0000E1130000}"/>
    <cellStyle name="Comma 2 92" xfId="5020" xr:uid="{00000000-0005-0000-0000-0000E2130000}"/>
    <cellStyle name="Comma 2 93" xfId="5021" xr:uid="{00000000-0005-0000-0000-0000E3130000}"/>
    <cellStyle name="Comma 2 94" xfId="5022" xr:uid="{00000000-0005-0000-0000-0000E4130000}"/>
    <cellStyle name="Comma 2 95" xfId="5023" xr:uid="{00000000-0005-0000-0000-0000E5130000}"/>
    <cellStyle name="Comma 2 96" xfId="5024" xr:uid="{00000000-0005-0000-0000-0000E6130000}"/>
    <cellStyle name="Comma 2 97" xfId="5025" xr:uid="{00000000-0005-0000-0000-0000E7130000}"/>
    <cellStyle name="Comma 2 98" xfId="5026" xr:uid="{00000000-0005-0000-0000-0000E8130000}"/>
    <cellStyle name="Comma 2 99" xfId="5027" xr:uid="{00000000-0005-0000-0000-0000E9130000}"/>
    <cellStyle name="Comma 20" xfId="5028" xr:uid="{00000000-0005-0000-0000-0000EA130000}"/>
    <cellStyle name="Comma 20 10" xfId="5029" xr:uid="{00000000-0005-0000-0000-0000EB130000}"/>
    <cellStyle name="Comma 20 11" xfId="5030" xr:uid="{00000000-0005-0000-0000-0000EC130000}"/>
    <cellStyle name="Comma 20 12" xfId="5031" xr:uid="{00000000-0005-0000-0000-0000ED130000}"/>
    <cellStyle name="Comma 20 2" xfId="5032" xr:uid="{00000000-0005-0000-0000-0000EE130000}"/>
    <cellStyle name="Comma 20 2 2" xfId="5033" xr:uid="{00000000-0005-0000-0000-0000EF130000}"/>
    <cellStyle name="Comma 20 2 3" xfId="5034" xr:uid="{00000000-0005-0000-0000-0000F0130000}"/>
    <cellStyle name="Comma 20 2 4" xfId="5035" xr:uid="{00000000-0005-0000-0000-0000F1130000}"/>
    <cellStyle name="Comma 20 2 5" xfId="5036" xr:uid="{00000000-0005-0000-0000-0000F2130000}"/>
    <cellStyle name="Comma 20 2 6" xfId="5037" xr:uid="{00000000-0005-0000-0000-0000F3130000}"/>
    <cellStyle name="Comma 20 2 7" xfId="5038" xr:uid="{00000000-0005-0000-0000-0000F4130000}"/>
    <cellStyle name="Comma 20 3" xfId="5039" xr:uid="{00000000-0005-0000-0000-0000F5130000}"/>
    <cellStyle name="Comma 20 3 2" xfId="5040" xr:uid="{00000000-0005-0000-0000-0000F6130000}"/>
    <cellStyle name="Comma 20 3 3" xfId="5041" xr:uid="{00000000-0005-0000-0000-0000F7130000}"/>
    <cellStyle name="Comma 20 3 4" xfId="5042" xr:uid="{00000000-0005-0000-0000-0000F8130000}"/>
    <cellStyle name="Comma 20 3 5" xfId="5043" xr:uid="{00000000-0005-0000-0000-0000F9130000}"/>
    <cellStyle name="Comma 20 3 6" xfId="5044" xr:uid="{00000000-0005-0000-0000-0000FA130000}"/>
    <cellStyle name="Comma 20 4" xfId="5045" xr:uid="{00000000-0005-0000-0000-0000FB130000}"/>
    <cellStyle name="Comma 20 4 2" xfId="5046" xr:uid="{00000000-0005-0000-0000-0000FC130000}"/>
    <cellStyle name="Comma 20 4 3" xfId="5047" xr:uid="{00000000-0005-0000-0000-0000FD130000}"/>
    <cellStyle name="Comma 20 4 4" xfId="5048" xr:uid="{00000000-0005-0000-0000-0000FE130000}"/>
    <cellStyle name="Comma 20 4 5" xfId="5049" xr:uid="{00000000-0005-0000-0000-0000FF130000}"/>
    <cellStyle name="Comma 20 4 6" xfId="5050" xr:uid="{00000000-0005-0000-0000-000000140000}"/>
    <cellStyle name="Comma 20 5" xfId="5051" xr:uid="{00000000-0005-0000-0000-000001140000}"/>
    <cellStyle name="Comma 20 5 2" xfId="5052" xr:uid="{00000000-0005-0000-0000-000002140000}"/>
    <cellStyle name="Comma 20 5 3" xfId="5053" xr:uid="{00000000-0005-0000-0000-000003140000}"/>
    <cellStyle name="Comma 20 5 4" xfId="5054" xr:uid="{00000000-0005-0000-0000-000004140000}"/>
    <cellStyle name="Comma 20 5 5" xfId="5055" xr:uid="{00000000-0005-0000-0000-000005140000}"/>
    <cellStyle name="Comma 20 5 6" xfId="5056" xr:uid="{00000000-0005-0000-0000-000006140000}"/>
    <cellStyle name="Comma 20 6" xfId="5057" xr:uid="{00000000-0005-0000-0000-000007140000}"/>
    <cellStyle name="Comma 20 7" xfId="5058" xr:uid="{00000000-0005-0000-0000-000008140000}"/>
    <cellStyle name="Comma 20 8" xfId="5059" xr:uid="{00000000-0005-0000-0000-000009140000}"/>
    <cellStyle name="Comma 20 9" xfId="5060" xr:uid="{00000000-0005-0000-0000-00000A140000}"/>
    <cellStyle name="Comma 21" xfId="5061" xr:uid="{00000000-0005-0000-0000-00000B140000}"/>
    <cellStyle name="Comma 21 2" xfId="5062" xr:uid="{00000000-0005-0000-0000-00000C140000}"/>
    <cellStyle name="Comma 21 2 2" xfId="5063" xr:uid="{00000000-0005-0000-0000-00000D140000}"/>
    <cellStyle name="Comma 21 3" xfId="5064" xr:uid="{00000000-0005-0000-0000-00000E140000}"/>
    <cellStyle name="Comma 22" xfId="5065" xr:uid="{00000000-0005-0000-0000-00000F140000}"/>
    <cellStyle name="Comma 22 2" xfId="5066" xr:uid="{00000000-0005-0000-0000-000010140000}"/>
    <cellStyle name="Comma 22 2 2" xfId="5067" xr:uid="{00000000-0005-0000-0000-000011140000}"/>
    <cellStyle name="Comma 22 3" xfId="5068" xr:uid="{00000000-0005-0000-0000-000012140000}"/>
    <cellStyle name="Comma 23" xfId="5069" xr:uid="{00000000-0005-0000-0000-000013140000}"/>
    <cellStyle name="Comma 23 2" xfId="5070" xr:uid="{00000000-0005-0000-0000-000014140000}"/>
    <cellStyle name="Comma 24" xfId="5071" xr:uid="{00000000-0005-0000-0000-000015140000}"/>
    <cellStyle name="Comma 24 2" xfId="5072" xr:uid="{00000000-0005-0000-0000-000016140000}"/>
    <cellStyle name="Comma 25" xfId="5073" xr:uid="{00000000-0005-0000-0000-000017140000}"/>
    <cellStyle name="Comma 25 2" xfId="5074" xr:uid="{00000000-0005-0000-0000-000018140000}"/>
    <cellStyle name="Comma 26" xfId="5075" xr:uid="{00000000-0005-0000-0000-000019140000}"/>
    <cellStyle name="Comma 26 2" xfId="5076" xr:uid="{00000000-0005-0000-0000-00001A140000}"/>
    <cellStyle name="Comma 26 2 2" xfId="5077" xr:uid="{00000000-0005-0000-0000-00001B140000}"/>
    <cellStyle name="Comma 26 3" xfId="5078" xr:uid="{00000000-0005-0000-0000-00001C140000}"/>
    <cellStyle name="Comma 26 4" xfId="5079" xr:uid="{00000000-0005-0000-0000-00001D140000}"/>
    <cellStyle name="Comma 27" xfId="5080" xr:uid="{00000000-0005-0000-0000-00001E140000}"/>
    <cellStyle name="Comma 27 2" xfId="5081" xr:uid="{00000000-0005-0000-0000-00001F140000}"/>
    <cellStyle name="Comma 27 2 2" xfId="5082" xr:uid="{00000000-0005-0000-0000-000020140000}"/>
    <cellStyle name="Comma 27 3" xfId="5083" xr:uid="{00000000-0005-0000-0000-000021140000}"/>
    <cellStyle name="Comma 27 4" xfId="5084" xr:uid="{00000000-0005-0000-0000-000022140000}"/>
    <cellStyle name="Comma 28" xfId="5085" xr:uid="{00000000-0005-0000-0000-000023140000}"/>
    <cellStyle name="Comma 28 2" xfId="5086" xr:uid="{00000000-0005-0000-0000-000024140000}"/>
    <cellStyle name="Comma 28 2 2" xfId="5087" xr:uid="{00000000-0005-0000-0000-000025140000}"/>
    <cellStyle name="Comma 28 3" xfId="5088" xr:uid="{00000000-0005-0000-0000-000026140000}"/>
    <cellStyle name="Comma 28 4" xfId="5089" xr:uid="{00000000-0005-0000-0000-000027140000}"/>
    <cellStyle name="Comma 29" xfId="5090" xr:uid="{00000000-0005-0000-0000-000028140000}"/>
    <cellStyle name="Comma 29 2" xfId="5091" xr:uid="{00000000-0005-0000-0000-000029140000}"/>
    <cellStyle name="Comma 29 2 2" xfId="5092" xr:uid="{00000000-0005-0000-0000-00002A140000}"/>
    <cellStyle name="Comma 29 3" xfId="5093" xr:uid="{00000000-0005-0000-0000-00002B140000}"/>
    <cellStyle name="Comma 29 4" xfId="5094" xr:uid="{00000000-0005-0000-0000-00002C140000}"/>
    <cellStyle name="Comma 3" xfId="2" xr:uid="{00000000-0005-0000-0000-00002D140000}"/>
    <cellStyle name="Comma 3 10" xfId="5095" xr:uid="{00000000-0005-0000-0000-00002E140000}"/>
    <cellStyle name="Comma 3 10 2" xfId="5096" xr:uid="{00000000-0005-0000-0000-00002F140000}"/>
    <cellStyle name="Comma 3 10 3" xfId="5097" xr:uid="{00000000-0005-0000-0000-000030140000}"/>
    <cellStyle name="Comma 3 10 4" xfId="5098" xr:uid="{00000000-0005-0000-0000-000031140000}"/>
    <cellStyle name="Comma 3 11" xfId="5099" xr:uid="{00000000-0005-0000-0000-000032140000}"/>
    <cellStyle name="Comma 3 11 2" xfId="5100" xr:uid="{00000000-0005-0000-0000-000033140000}"/>
    <cellStyle name="Comma 3 12" xfId="5101" xr:uid="{00000000-0005-0000-0000-000034140000}"/>
    <cellStyle name="Comma 3 12 2" xfId="5102" xr:uid="{00000000-0005-0000-0000-000035140000}"/>
    <cellStyle name="Comma 3 13" xfId="5103" xr:uid="{00000000-0005-0000-0000-000036140000}"/>
    <cellStyle name="Comma 3 13 2" xfId="5104" xr:uid="{00000000-0005-0000-0000-000037140000}"/>
    <cellStyle name="Comma 3 14" xfId="5105" xr:uid="{00000000-0005-0000-0000-000038140000}"/>
    <cellStyle name="Comma 3 14 2" xfId="5106" xr:uid="{00000000-0005-0000-0000-000039140000}"/>
    <cellStyle name="Comma 3 15" xfId="5107" xr:uid="{00000000-0005-0000-0000-00003A140000}"/>
    <cellStyle name="Comma 3 15 2" xfId="5108" xr:uid="{00000000-0005-0000-0000-00003B140000}"/>
    <cellStyle name="Comma 3 16" xfId="5109" xr:uid="{00000000-0005-0000-0000-00003C140000}"/>
    <cellStyle name="Comma 3 16 2" xfId="5110" xr:uid="{00000000-0005-0000-0000-00003D140000}"/>
    <cellStyle name="Comma 3 17" xfId="5111" xr:uid="{00000000-0005-0000-0000-00003E140000}"/>
    <cellStyle name="Comma 3 17 2" xfId="5112" xr:uid="{00000000-0005-0000-0000-00003F140000}"/>
    <cellStyle name="Comma 3 18" xfId="5113" xr:uid="{00000000-0005-0000-0000-000040140000}"/>
    <cellStyle name="Comma 3 18 2" xfId="5114" xr:uid="{00000000-0005-0000-0000-000041140000}"/>
    <cellStyle name="Comma 3 19" xfId="5115" xr:uid="{00000000-0005-0000-0000-000042140000}"/>
    <cellStyle name="Comma 3 19 2" xfId="5116" xr:uid="{00000000-0005-0000-0000-000043140000}"/>
    <cellStyle name="Comma 3 2" xfId="5117" xr:uid="{00000000-0005-0000-0000-000044140000}"/>
    <cellStyle name="Comma 3 2 2" xfId="5118" xr:uid="{00000000-0005-0000-0000-000045140000}"/>
    <cellStyle name="Comma 3 2 2 2" xfId="5119" xr:uid="{00000000-0005-0000-0000-000046140000}"/>
    <cellStyle name="Comma 3 2 2 2 2" xfId="5120" xr:uid="{00000000-0005-0000-0000-000047140000}"/>
    <cellStyle name="Comma 3 2 2 3" xfId="5121" xr:uid="{00000000-0005-0000-0000-000048140000}"/>
    <cellStyle name="Comma 3 2 2 3 2" xfId="5122" xr:uid="{00000000-0005-0000-0000-000049140000}"/>
    <cellStyle name="Comma 3 2 3" xfId="5123" xr:uid="{00000000-0005-0000-0000-00004A140000}"/>
    <cellStyle name="Comma 3 2 3 2" xfId="5124" xr:uid="{00000000-0005-0000-0000-00004B140000}"/>
    <cellStyle name="Comma 3 2 4" xfId="5125" xr:uid="{00000000-0005-0000-0000-00004C140000}"/>
    <cellStyle name="Comma 3 2 5" xfId="5126" xr:uid="{00000000-0005-0000-0000-00004D140000}"/>
    <cellStyle name="Comma 3 2 5 2" xfId="5127" xr:uid="{00000000-0005-0000-0000-00004E140000}"/>
    <cellStyle name="Comma 3 2 5 2 2" xfId="5128" xr:uid="{00000000-0005-0000-0000-00004F140000}"/>
    <cellStyle name="Comma 3 2 5 2 2 2" xfId="5129" xr:uid="{00000000-0005-0000-0000-000050140000}"/>
    <cellStyle name="Comma 3 2 5 2 2 3" xfId="5130" xr:uid="{00000000-0005-0000-0000-000051140000}"/>
    <cellStyle name="Comma 3 2 5 2 2 4" xfId="5131" xr:uid="{00000000-0005-0000-0000-000052140000}"/>
    <cellStyle name="Comma 3 2 5 2 3" xfId="5132" xr:uid="{00000000-0005-0000-0000-000053140000}"/>
    <cellStyle name="Comma 3 2 5 2 4" xfId="5133" xr:uid="{00000000-0005-0000-0000-000054140000}"/>
    <cellStyle name="Comma 3 2 5 2 5" xfId="5134" xr:uid="{00000000-0005-0000-0000-000055140000}"/>
    <cellStyle name="Comma 3 2 5 3" xfId="5135" xr:uid="{00000000-0005-0000-0000-000056140000}"/>
    <cellStyle name="Comma 3 2 5 3 2" xfId="5136" xr:uid="{00000000-0005-0000-0000-000057140000}"/>
    <cellStyle name="Comma 3 2 5 3 3" xfId="5137" xr:uid="{00000000-0005-0000-0000-000058140000}"/>
    <cellStyle name="Comma 3 2 5 3 4" xfId="5138" xr:uid="{00000000-0005-0000-0000-000059140000}"/>
    <cellStyle name="Comma 3 2 5 4" xfId="5139" xr:uid="{00000000-0005-0000-0000-00005A140000}"/>
    <cellStyle name="Comma 3 2 5 5" xfId="5140" xr:uid="{00000000-0005-0000-0000-00005B140000}"/>
    <cellStyle name="Comma 3 2 5 6" xfId="5141" xr:uid="{00000000-0005-0000-0000-00005C140000}"/>
    <cellStyle name="Comma 3 2 6" xfId="5142" xr:uid="{00000000-0005-0000-0000-00005D140000}"/>
    <cellStyle name="Comma 3 20" xfId="5143" xr:uid="{00000000-0005-0000-0000-00005E140000}"/>
    <cellStyle name="Comma 3 20 2" xfId="5144" xr:uid="{00000000-0005-0000-0000-00005F140000}"/>
    <cellStyle name="Comma 3 21" xfId="5145" xr:uid="{00000000-0005-0000-0000-000060140000}"/>
    <cellStyle name="Comma 3 21 2" xfId="5146" xr:uid="{00000000-0005-0000-0000-000061140000}"/>
    <cellStyle name="Comma 3 22" xfId="5147" xr:uid="{00000000-0005-0000-0000-000062140000}"/>
    <cellStyle name="Comma 3 22 2" xfId="5148" xr:uid="{00000000-0005-0000-0000-000063140000}"/>
    <cellStyle name="Comma 3 23" xfId="5149" xr:uid="{00000000-0005-0000-0000-000064140000}"/>
    <cellStyle name="Comma 3 23 2" xfId="5150" xr:uid="{00000000-0005-0000-0000-000065140000}"/>
    <cellStyle name="Comma 3 24" xfId="5151" xr:uid="{00000000-0005-0000-0000-000066140000}"/>
    <cellStyle name="Comma 3 24 2" xfId="5152" xr:uid="{00000000-0005-0000-0000-000067140000}"/>
    <cellStyle name="Comma 3 25" xfId="5153" xr:uid="{00000000-0005-0000-0000-000068140000}"/>
    <cellStyle name="Comma 3 25 2" xfId="5154" xr:uid="{00000000-0005-0000-0000-000069140000}"/>
    <cellStyle name="Comma 3 26" xfId="5155" xr:uid="{00000000-0005-0000-0000-00006A140000}"/>
    <cellStyle name="Comma 3 26 2" xfId="5156" xr:uid="{00000000-0005-0000-0000-00006B140000}"/>
    <cellStyle name="Comma 3 27" xfId="5157" xr:uid="{00000000-0005-0000-0000-00006C140000}"/>
    <cellStyle name="Comma 3 27 2" xfId="5158" xr:uid="{00000000-0005-0000-0000-00006D140000}"/>
    <cellStyle name="Comma 3 28" xfId="5159" xr:uid="{00000000-0005-0000-0000-00006E140000}"/>
    <cellStyle name="Comma 3 28 2" xfId="5160" xr:uid="{00000000-0005-0000-0000-00006F140000}"/>
    <cellStyle name="Comma 3 29" xfId="5161" xr:uid="{00000000-0005-0000-0000-000070140000}"/>
    <cellStyle name="Comma 3 29 2" xfId="5162" xr:uid="{00000000-0005-0000-0000-000071140000}"/>
    <cellStyle name="Comma 3 3" xfId="5163" xr:uid="{00000000-0005-0000-0000-000072140000}"/>
    <cellStyle name="Comma 3 3 2" xfId="5164" xr:uid="{00000000-0005-0000-0000-000073140000}"/>
    <cellStyle name="Comma 3 3 3" xfId="5165" xr:uid="{00000000-0005-0000-0000-000074140000}"/>
    <cellStyle name="Comma 3 3 4" xfId="5166" xr:uid="{00000000-0005-0000-0000-000075140000}"/>
    <cellStyle name="Comma 3 30" xfId="5167" xr:uid="{00000000-0005-0000-0000-000076140000}"/>
    <cellStyle name="Comma 3 30 2" xfId="5168" xr:uid="{00000000-0005-0000-0000-000077140000}"/>
    <cellStyle name="Comma 3 31" xfId="5169" xr:uid="{00000000-0005-0000-0000-000078140000}"/>
    <cellStyle name="Comma 3 31 2" xfId="5170" xr:uid="{00000000-0005-0000-0000-000079140000}"/>
    <cellStyle name="Comma 3 32" xfId="5171" xr:uid="{00000000-0005-0000-0000-00007A140000}"/>
    <cellStyle name="Comma 3 32 2" xfId="5172" xr:uid="{00000000-0005-0000-0000-00007B140000}"/>
    <cellStyle name="Comma 3 33" xfId="5173" xr:uid="{00000000-0005-0000-0000-00007C140000}"/>
    <cellStyle name="Comma 3 33 2" xfId="5174" xr:uid="{00000000-0005-0000-0000-00007D140000}"/>
    <cellStyle name="Comma 3 34" xfId="5175" xr:uid="{00000000-0005-0000-0000-00007E140000}"/>
    <cellStyle name="Comma 3 34 2" xfId="5176" xr:uid="{00000000-0005-0000-0000-00007F140000}"/>
    <cellStyle name="Comma 3 35" xfId="5177" xr:uid="{00000000-0005-0000-0000-000080140000}"/>
    <cellStyle name="Comma 3 35 2" xfId="5178" xr:uid="{00000000-0005-0000-0000-000081140000}"/>
    <cellStyle name="Comma 3 36" xfId="5179" xr:uid="{00000000-0005-0000-0000-000082140000}"/>
    <cellStyle name="Comma 3 36 2" xfId="5180" xr:uid="{00000000-0005-0000-0000-000083140000}"/>
    <cellStyle name="Comma 3 37" xfId="5181" xr:uid="{00000000-0005-0000-0000-000084140000}"/>
    <cellStyle name="Comma 3 37 2" xfId="5182" xr:uid="{00000000-0005-0000-0000-000085140000}"/>
    <cellStyle name="Comma 3 38" xfId="5183" xr:uid="{00000000-0005-0000-0000-000086140000}"/>
    <cellStyle name="Comma 3 38 2" xfId="5184" xr:uid="{00000000-0005-0000-0000-000087140000}"/>
    <cellStyle name="Comma 3 39" xfId="5185" xr:uid="{00000000-0005-0000-0000-000088140000}"/>
    <cellStyle name="Comma 3 39 2" xfId="5186" xr:uid="{00000000-0005-0000-0000-000089140000}"/>
    <cellStyle name="Comma 3 4" xfId="5187" xr:uid="{00000000-0005-0000-0000-00008A140000}"/>
    <cellStyle name="Comma 3 4 2" xfId="5188" xr:uid="{00000000-0005-0000-0000-00008B140000}"/>
    <cellStyle name="Comma 3 4 3" xfId="5189" xr:uid="{00000000-0005-0000-0000-00008C140000}"/>
    <cellStyle name="Comma 3 40" xfId="5190" xr:uid="{00000000-0005-0000-0000-00008D140000}"/>
    <cellStyle name="Comma 3 40 2" xfId="5191" xr:uid="{00000000-0005-0000-0000-00008E140000}"/>
    <cellStyle name="Comma 3 41" xfId="5192" xr:uid="{00000000-0005-0000-0000-00008F140000}"/>
    <cellStyle name="Comma 3 41 2" xfId="5193" xr:uid="{00000000-0005-0000-0000-000090140000}"/>
    <cellStyle name="Comma 3 42" xfId="5194" xr:uid="{00000000-0005-0000-0000-000091140000}"/>
    <cellStyle name="Comma 3 42 2" xfId="5195" xr:uid="{00000000-0005-0000-0000-000092140000}"/>
    <cellStyle name="Comma 3 43" xfId="5196" xr:uid="{00000000-0005-0000-0000-000093140000}"/>
    <cellStyle name="Comma 3 43 2" xfId="5197" xr:uid="{00000000-0005-0000-0000-000094140000}"/>
    <cellStyle name="Comma 3 44" xfId="5198" xr:uid="{00000000-0005-0000-0000-000095140000}"/>
    <cellStyle name="Comma 3 44 2" xfId="5199" xr:uid="{00000000-0005-0000-0000-000096140000}"/>
    <cellStyle name="Comma 3 45" xfId="5200" xr:uid="{00000000-0005-0000-0000-000097140000}"/>
    <cellStyle name="Comma 3 45 2" xfId="5201" xr:uid="{00000000-0005-0000-0000-000098140000}"/>
    <cellStyle name="Comma 3 46" xfId="5202" xr:uid="{00000000-0005-0000-0000-000099140000}"/>
    <cellStyle name="Comma 3 46 2" xfId="5203" xr:uid="{00000000-0005-0000-0000-00009A140000}"/>
    <cellStyle name="Comma 3 47" xfId="5204" xr:uid="{00000000-0005-0000-0000-00009B140000}"/>
    <cellStyle name="Comma 3 47 2" xfId="5205" xr:uid="{00000000-0005-0000-0000-00009C140000}"/>
    <cellStyle name="Comma 3 48" xfId="5206" xr:uid="{00000000-0005-0000-0000-00009D140000}"/>
    <cellStyle name="Comma 3 48 2" xfId="5207" xr:uid="{00000000-0005-0000-0000-00009E140000}"/>
    <cellStyle name="Comma 3 49" xfId="5208" xr:uid="{00000000-0005-0000-0000-00009F140000}"/>
    <cellStyle name="Comma 3 49 2" xfId="5209" xr:uid="{00000000-0005-0000-0000-0000A0140000}"/>
    <cellStyle name="Comma 3 5" xfId="5210" xr:uid="{00000000-0005-0000-0000-0000A1140000}"/>
    <cellStyle name="Comma 3 5 2" xfId="5211" xr:uid="{00000000-0005-0000-0000-0000A2140000}"/>
    <cellStyle name="Comma 3 5 3" xfId="5212" xr:uid="{00000000-0005-0000-0000-0000A3140000}"/>
    <cellStyle name="Comma 3 50" xfId="5213" xr:uid="{00000000-0005-0000-0000-0000A4140000}"/>
    <cellStyle name="Comma 3 50 2" xfId="5214" xr:uid="{00000000-0005-0000-0000-0000A5140000}"/>
    <cellStyle name="Comma 3 51" xfId="5215" xr:uid="{00000000-0005-0000-0000-0000A6140000}"/>
    <cellStyle name="Comma 3 51 2" xfId="5216" xr:uid="{00000000-0005-0000-0000-0000A7140000}"/>
    <cellStyle name="Comma 3 51 2 2" xfId="5217" xr:uid="{00000000-0005-0000-0000-0000A8140000}"/>
    <cellStyle name="Comma 3 52" xfId="5218" xr:uid="{00000000-0005-0000-0000-0000A9140000}"/>
    <cellStyle name="Comma 3 52 2" xfId="5219" xr:uid="{00000000-0005-0000-0000-0000AA140000}"/>
    <cellStyle name="Comma 3 52 2 2" xfId="5220" xr:uid="{00000000-0005-0000-0000-0000AB140000}"/>
    <cellStyle name="Comma 3 52 2 2 2" xfId="5221" xr:uid="{00000000-0005-0000-0000-0000AC140000}"/>
    <cellStyle name="Comma 3 52 2 2 2 2" xfId="5222" xr:uid="{00000000-0005-0000-0000-0000AD140000}"/>
    <cellStyle name="Comma 3 52 2 2 2 3" xfId="5223" xr:uid="{00000000-0005-0000-0000-0000AE140000}"/>
    <cellStyle name="Comma 3 52 2 2 2 4" xfId="5224" xr:uid="{00000000-0005-0000-0000-0000AF140000}"/>
    <cellStyle name="Comma 3 52 2 2 3" xfId="5225" xr:uid="{00000000-0005-0000-0000-0000B0140000}"/>
    <cellStyle name="Comma 3 52 2 2 4" xfId="5226" xr:uid="{00000000-0005-0000-0000-0000B1140000}"/>
    <cellStyle name="Comma 3 52 2 2 5" xfId="5227" xr:uid="{00000000-0005-0000-0000-0000B2140000}"/>
    <cellStyle name="Comma 3 52 2 3" xfId="5228" xr:uid="{00000000-0005-0000-0000-0000B3140000}"/>
    <cellStyle name="Comma 3 52 2 4" xfId="5229" xr:uid="{00000000-0005-0000-0000-0000B4140000}"/>
    <cellStyle name="Comma 3 52 2 4 2" xfId="5230" xr:uid="{00000000-0005-0000-0000-0000B5140000}"/>
    <cellStyle name="Comma 3 52 2 4 3" xfId="5231" xr:uid="{00000000-0005-0000-0000-0000B6140000}"/>
    <cellStyle name="Comma 3 52 2 4 4" xfId="5232" xr:uid="{00000000-0005-0000-0000-0000B7140000}"/>
    <cellStyle name="Comma 3 52 2 5" xfId="5233" xr:uid="{00000000-0005-0000-0000-0000B8140000}"/>
    <cellStyle name="Comma 3 52 2 6" xfId="5234" xr:uid="{00000000-0005-0000-0000-0000B9140000}"/>
    <cellStyle name="Comma 3 52 2 7" xfId="5235" xr:uid="{00000000-0005-0000-0000-0000BA140000}"/>
    <cellStyle name="Comma 3 53" xfId="5236" xr:uid="{00000000-0005-0000-0000-0000BB140000}"/>
    <cellStyle name="Comma 3 53 2" xfId="5237" xr:uid="{00000000-0005-0000-0000-0000BC140000}"/>
    <cellStyle name="Comma 3 54" xfId="5238" xr:uid="{00000000-0005-0000-0000-0000BD140000}"/>
    <cellStyle name="Comma 3 54 2" xfId="5239" xr:uid="{00000000-0005-0000-0000-0000BE140000}"/>
    <cellStyle name="Comma 3 55" xfId="5240" xr:uid="{00000000-0005-0000-0000-0000BF140000}"/>
    <cellStyle name="Comma 3 55 2" xfId="5241" xr:uid="{00000000-0005-0000-0000-0000C0140000}"/>
    <cellStyle name="Comma 3 56" xfId="5242" xr:uid="{00000000-0005-0000-0000-0000C1140000}"/>
    <cellStyle name="Comma 3 56 2" xfId="5243" xr:uid="{00000000-0005-0000-0000-0000C2140000}"/>
    <cellStyle name="Comma 3 57" xfId="5244" xr:uid="{00000000-0005-0000-0000-0000C3140000}"/>
    <cellStyle name="Comma 3 57 2" xfId="5245" xr:uid="{00000000-0005-0000-0000-0000C4140000}"/>
    <cellStyle name="Comma 3 58" xfId="5246" xr:uid="{00000000-0005-0000-0000-0000C5140000}"/>
    <cellStyle name="Comma 3 58 2" xfId="5247" xr:uid="{00000000-0005-0000-0000-0000C6140000}"/>
    <cellStyle name="Comma 3 59" xfId="5248" xr:uid="{00000000-0005-0000-0000-0000C7140000}"/>
    <cellStyle name="Comma 3 59 2" xfId="5249" xr:uid="{00000000-0005-0000-0000-0000C8140000}"/>
    <cellStyle name="Comma 3 6" xfId="5250" xr:uid="{00000000-0005-0000-0000-0000C9140000}"/>
    <cellStyle name="Comma 3 6 2" xfId="5251" xr:uid="{00000000-0005-0000-0000-0000CA140000}"/>
    <cellStyle name="Comma 3 6 3" xfId="5252" xr:uid="{00000000-0005-0000-0000-0000CB140000}"/>
    <cellStyle name="Comma 3 60" xfId="5253" xr:uid="{00000000-0005-0000-0000-0000CC140000}"/>
    <cellStyle name="Comma 3 60 2" xfId="5254" xr:uid="{00000000-0005-0000-0000-0000CD140000}"/>
    <cellStyle name="Comma 3 61" xfId="5255" xr:uid="{00000000-0005-0000-0000-0000CE140000}"/>
    <cellStyle name="Comma 3 61 2" xfId="5256" xr:uid="{00000000-0005-0000-0000-0000CF140000}"/>
    <cellStyle name="Comma 3 62" xfId="5257" xr:uid="{00000000-0005-0000-0000-0000D0140000}"/>
    <cellStyle name="Comma 3 62 2" xfId="5258" xr:uid="{00000000-0005-0000-0000-0000D1140000}"/>
    <cellStyle name="Comma 3 63" xfId="5259" xr:uid="{00000000-0005-0000-0000-0000D2140000}"/>
    <cellStyle name="Comma 3 63 2" xfId="5260" xr:uid="{00000000-0005-0000-0000-0000D3140000}"/>
    <cellStyle name="Comma 3 64" xfId="5261" xr:uid="{00000000-0005-0000-0000-0000D4140000}"/>
    <cellStyle name="Comma 3 64 2" xfId="5262" xr:uid="{00000000-0005-0000-0000-0000D5140000}"/>
    <cellStyle name="Comma 3 65" xfId="5263" xr:uid="{00000000-0005-0000-0000-0000D6140000}"/>
    <cellStyle name="Comma 3 65 2" xfId="5264" xr:uid="{00000000-0005-0000-0000-0000D7140000}"/>
    <cellStyle name="Comma 3 66" xfId="5265" xr:uid="{00000000-0005-0000-0000-0000D8140000}"/>
    <cellStyle name="Comma 3 66 2" xfId="5266" xr:uid="{00000000-0005-0000-0000-0000D9140000}"/>
    <cellStyle name="Comma 3 67" xfId="5267" xr:uid="{00000000-0005-0000-0000-0000DA140000}"/>
    <cellStyle name="Comma 3 67 2" xfId="5268" xr:uid="{00000000-0005-0000-0000-0000DB140000}"/>
    <cellStyle name="Comma 3 68" xfId="5269" xr:uid="{00000000-0005-0000-0000-0000DC140000}"/>
    <cellStyle name="Comma 3 68 2" xfId="5270" xr:uid="{00000000-0005-0000-0000-0000DD140000}"/>
    <cellStyle name="Comma 3 69" xfId="5271" xr:uid="{00000000-0005-0000-0000-0000DE140000}"/>
    <cellStyle name="Comma 3 69 2" xfId="5272" xr:uid="{00000000-0005-0000-0000-0000DF140000}"/>
    <cellStyle name="Comma 3 7" xfId="5273" xr:uid="{00000000-0005-0000-0000-0000E0140000}"/>
    <cellStyle name="Comma 3 7 2" xfId="5274" xr:uid="{00000000-0005-0000-0000-0000E1140000}"/>
    <cellStyle name="Comma 3 7 3" xfId="5275" xr:uid="{00000000-0005-0000-0000-0000E2140000}"/>
    <cellStyle name="Comma 3 7 4" xfId="5276" xr:uid="{00000000-0005-0000-0000-0000E3140000}"/>
    <cellStyle name="Comma 3 70" xfId="5277" xr:uid="{00000000-0005-0000-0000-0000E4140000}"/>
    <cellStyle name="Comma 3 70 2" xfId="5278" xr:uid="{00000000-0005-0000-0000-0000E5140000}"/>
    <cellStyle name="Comma 3 71" xfId="5279" xr:uid="{00000000-0005-0000-0000-0000E6140000}"/>
    <cellStyle name="Comma 3 71 2" xfId="5280" xr:uid="{00000000-0005-0000-0000-0000E7140000}"/>
    <cellStyle name="Comma 3 72" xfId="5281" xr:uid="{00000000-0005-0000-0000-0000E8140000}"/>
    <cellStyle name="Comma 3 72 2" xfId="5282" xr:uid="{00000000-0005-0000-0000-0000E9140000}"/>
    <cellStyle name="Comma 3 73" xfId="5283" xr:uid="{00000000-0005-0000-0000-0000EA140000}"/>
    <cellStyle name="Comma 3 73 2" xfId="5284" xr:uid="{00000000-0005-0000-0000-0000EB140000}"/>
    <cellStyle name="Comma 3 74" xfId="5285" xr:uid="{00000000-0005-0000-0000-0000EC140000}"/>
    <cellStyle name="Comma 3 74 2" xfId="5286" xr:uid="{00000000-0005-0000-0000-0000ED140000}"/>
    <cellStyle name="Comma 3 75" xfId="5287" xr:uid="{00000000-0005-0000-0000-0000EE140000}"/>
    <cellStyle name="Comma 3 75 2" xfId="5288" xr:uid="{00000000-0005-0000-0000-0000EF140000}"/>
    <cellStyle name="Comma 3 76" xfId="5289" xr:uid="{00000000-0005-0000-0000-0000F0140000}"/>
    <cellStyle name="Comma 3 76 2" xfId="5290" xr:uid="{00000000-0005-0000-0000-0000F1140000}"/>
    <cellStyle name="Comma 3 77" xfId="5291" xr:uid="{00000000-0005-0000-0000-0000F2140000}"/>
    <cellStyle name="Comma 3 77 2" xfId="5292" xr:uid="{00000000-0005-0000-0000-0000F3140000}"/>
    <cellStyle name="Comma 3 78" xfId="5293" xr:uid="{00000000-0005-0000-0000-0000F4140000}"/>
    <cellStyle name="Comma 3 78 2" xfId="5294" xr:uid="{00000000-0005-0000-0000-0000F5140000}"/>
    <cellStyle name="Comma 3 79" xfId="5295" xr:uid="{00000000-0005-0000-0000-0000F6140000}"/>
    <cellStyle name="Comma 3 79 2" xfId="5296" xr:uid="{00000000-0005-0000-0000-0000F7140000}"/>
    <cellStyle name="Comma 3 8" xfId="5297" xr:uid="{00000000-0005-0000-0000-0000F8140000}"/>
    <cellStyle name="Comma 3 8 2" xfId="5298" xr:uid="{00000000-0005-0000-0000-0000F9140000}"/>
    <cellStyle name="Comma 3 8 3" xfId="5299" xr:uid="{00000000-0005-0000-0000-0000FA140000}"/>
    <cellStyle name="Comma 3 8 4" xfId="5300" xr:uid="{00000000-0005-0000-0000-0000FB140000}"/>
    <cellStyle name="Comma 3 80" xfId="5301" xr:uid="{00000000-0005-0000-0000-0000FC140000}"/>
    <cellStyle name="Comma 3 80 2" xfId="5302" xr:uid="{00000000-0005-0000-0000-0000FD140000}"/>
    <cellStyle name="Comma 3 81" xfId="5303" xr:uid="{00000000-0005-0000-0000-0000FE140000}"/>
    <cellStyle name="Comma 3 81 2" xfId="5304" xr:uid="{00000000-0005-0000-0000-0000FF140000}"/>
    <cellStyle name="Comma 3 82" xfId="5305" xr:uid="{00000000-0005-0000-0000-000000150000}"/>
    <cellStyle name="Comma 3 82 2" xfId="5306" xr:uid="{00000000-0005-0000-0000-000001150000}"/>
    <cellStyle name="Comma 3 83" xfId="5307" xr:uid="{00000000-0005-0000-0000-000002150000}"/>
    <cellStyle name="Comma 3 84" xfId="5308" xr:uid="{00000000-0005-0000-0000-000003150000}"/>
    <cellStyle name="Comma 3 9" xfId="5309" xr:uid="{00000000-0005-0000-0000-000004150000}"/>
    <cellStyle name="Comma 3 9 2" xfId="5310" xr:uid="{00000000-0005-0000-0000-000005150000}"/>
    <cellStyle name="Comma 3 9 2 2" xfId="5311" xr:uid="{00000000-0005-0000-0000-000006150000}"/>
    <cellStyle name="Comma 30" xfId="5312" xr:uid="{00000000-0005-0000-0000-000007150000}"/>
    <cellStyle name="Comma 30 2" xfId="5313" xr:uid="{00000000-0005-0000-0000-000008150000}"/>
    <cellStyle name="Comma 31" xfId="5314" xr:uid="{00000000-0005-0000-0000-000009150000}"/>
    <cellStyle name="Comma 31 2" xfId="5315" xr:uid="{00000000-0005-0000-0000-00000A150000}"/>
    <cellStyle name="Comma 31 2 2" xfId="5316" xr:uid="{00000000-0005-0000-0000-00000B150000}"/>
    <cellStyle name="Comma 31 3" xfId="5317" xr:uid="{00000000-0005-0000-0000-00000C150000}"/>
    <cellStyle name="Comma 32" xfId="5318" xr:uid="{00000000-0005-0000-0000-00000D150000}"/>
    <cellStyle name="Comma 32 2" xfId="5319" xr:uid="{00000000-0005-0000-0000-00000E150000}"/>
    <cellStyle name="Comma 33" xfId="5320" xr:uid="{00000000-0005-0000-0000-00000F150000}"/>
    <cellStyle name="Comma 33 2" xfId="5321" xr:uid="{00000000-0005-0000-0000-000010150000}"/>
    <cellStyle name="Comma 34" xfId="5322" xr:uid="{00000000-0005-0000-0000-000011150000}"/>
    <cellStyle name="Comma 34 10" xfId="5323" xr:uid="{00000000-0005-0000-0000-000012150000}"/>
    <cellStyle name="Comma 34 2" xfId="5324" xr:uid="{00000000-0005-0000-0000-000013150000}"/>
    <cellStyle name="Comma 34 2 2" xfId="5325" xr:uid="{00000000-0005-0000-0000-000014150000}"/>
    <cellStyle name="Comma 34 2 2 2" xfId="5326" xr:uid="{00000000-0005-0000-0000-000015150000}"/>
    <cellStyle name="Comma 34 2 2 2 2" xfId="5327" xr:uid="{00000000-0005-0000-0000-000016150000}"/>
    <cellStyle name="Comma 34 2 2 2 2 2" xfId="5328" xr:uid="{00000000-0005-0000-0000-000017150000}"/>
    <cellStyle name="Comma 34 2 2 2 2 3" xfId="5329" xr:uid="{00000000-0005-0000-0000-000018150000}"/>
    <cellStyle name="Comma 34 2 2 2 2 4" xfId="5330" xr:uid="{00000000-0005-0000-0000-000019150000}"/>
    <cellStyle name="Comma 34 2 2 2 3" xfId="5331" xr:uid="{00000000-0005-0000-0000-00001A150000}"/>
    <cellStyle name="Comma 34 2 2 2 4" xfId="5332" xr:uid="{00000000-0005-0000-0000-00001B150000}"/>
    <cellStyle name="Comma 34 2 2 2 5" xfId="5333" xr:uid="{00000000-0005-0000-0000-00001C150000}"/>
    <cellStyle name="Comma 34 2 2 3" xfId="5334" xr:uid="{00000000-0005-0000-0000-00001D150000}"/>
    <cellStyle name="Comma 34 2 2 4" xfId="5335" xr:uid="{00000000-0005-0000-0000-00001E150000}"/>
    <cellStyle name="Comma 34 2 2 4 2" xfId="5336" xr:uid="{00000000-0005-0000-0000-00001F150000}"/>
    <cellStyle name="Comma 34 2 2 4 3" xfId="5337" xr:uid="{00000000-0005-0000-0000-000020150000}"/>
    <cellStyle name="Comma 34 2 2 4 4" xfId="5338" xr:uid="{00000000-0005-0000-0000-000021150000}"/>
    <cellStyle name="Comma 34 2 2 5" xfId="5339" xr:uid="{00000000-0005-0000-0000-000022150000}"/>
    <cellStyle name="Comma 34 2 2 6" xfId="5340" xr:uid="{00000000-0005-0000-0000-000023150000}"/>
    <cellStyle name="Comma 34 2 2 7" xfId="5341" xr:uid="{00000000-0005-0000-0000-000024150000}"/>
    <cellStyle name="Comma 34 2 3" xfId="5342" xr:uid="{00000000-0005-0000-0000-000025150000}"/>
    <cellStyle name="Comma 34 2 3 2" xfId="5343" xr:uid="{00000000-0005-0000-0000-000026150000}"/>
    <cellStyle name="Comma 34 2 3 2 2" xfId="5344" xr:uid="{00000000-0005-0000-0000-000027150000}"/>
    <cellStyle name="Comma 34 2 3 2 2 2" xfId="5345" xr:uid="{00000000-0005-0000-0000-000028150000}"/>
    <cellStyle name="Comma 34 2 3 2 2 3" xfId="5346" xr:uid="{00000000-0005-0000-0000-000029150000}"/>
    <cellStyle name="Comma 34 2 3 2 2 4" xfId="5347" xr:uid="{00000000-0005-0000-0000-00002A150000}"/>
    <cellStyle name="Comma 34 2 3 2 3" xfId="5348" xr:uid="{00000000-0005-0000-0000-00002B150000}"/>
    <cellStyle name="Comma 34 2 3 2 4" xfId="5349" xr:uid="{00000000-0005-0000-0000-00002C150000}"/>
    <cellStyle name="Comma 34 2 3 2 5" xfId="5350" xr:uid="{00000000-0005-0000-0000-00002D150000}"/>
    <cellStyle name="Comma 34 2 3 3" xfId="5351" xr:uid="{00000000-0005-0000-0000-00002E150000}"/>
    <cellStyle name="Comma 34 2 3 3 2" xfId="5352" xr:uid="{00000000-0005-0000-0000-00002F150000}"/>
    <cellStyle name="Comma 34 2 3 3 3" xfId="5353" xr:uid="{00000000-0005-0000-0000-000030150000}"/>
    <cellStyle name="Comma 34 2 3 3 4" xfId="5354" xr:uid="{00000000-0005-0000-0000-000031150000}"/>
    <cellStyle name="Comma 34 2 3 4" xfId="5355" xr:uid="{00000000-0005-0000-0000-000032150000}"/>
    <cellStyle name="Comma 34 2 3 5" xfId="5356" xr:uid="{00000000-0005-0000-0000-000033150000}"/>
    <cellStyle name="Comma 34 2 3 6" xfId="5357" xr:uid="{00000000-0005-0000-0000-000034150000}"/>
    <cellStyle name="Comma 34 2 4" xfId="5358" xr:uid="{00000000-0005-0000-0000-000035150000}"/>
    <cellStyle name="Comma 34 2 4 2" xfId="5359" xr:uid="{00000000-0005-0000-0000-000036150000}"/>
    <cellStyle name="Comma 34 2 4 2 2" xfId="5360" xr:uid="{00000000-0005-0000-0000-000037150000}"/>
    <cellStyle name="Comma 34 2 4 2 3" xfId="5361" xr:uid="{00000000-0005-0000-0000-000038150000}"/>
    <cellStyle name="Comma 34 2 4 2 4" xfId="5362" xr:uid="{00000000-0005-0000-0000-000039150000}"/>
    <cellStyle name="Comma 34 2 4 3" xfId="5363" xr:uid="{00000000-0005-0000-0000-00003A150000}"/>
    <cellStyle name="Comma 34 2 4 4" xfId="5364" xr:uid="{00000000-0005-0000-0000-00003B150000}"/>
    <cellStyle name="Comma 34 2 4 5" xfId="5365" xr:uid="{00000000-0005-0000-0000-00003C150000}"/>
    <cellStyle name="Comma 34 2 5" xfId="5366" xr:uid="{00000000-0005-0000-0000-00003D150000}"/>
    <cellStyle name="Comma 34 2 6" xfId="5367" xr:uid="{00000000-0005-0000-0000-00003E150000}"/>
    <cellStyle name="Comma 34 2 6 2" xfId="5368" xr:uid="{00000000-0005-0000-0000-00003F150000}"/>
    <cellStyle name="Comma 34 2 6 3" xfId="5369" xr:uid="{00000000-0005-0000-0000-000040150000}"/>
    <cellStyle name="Comma 34 2 6 4" xfId="5370" xr:uid="{00000000-0005-0000-0000-000041150000}"/>
    <cellStyle name="Comma 34 2 7" xfId="5371" xr:uid="{00000000-0005-0000-0000-000042150000}"/>
    <cellStyle name="Comma 34 2 8" xfId="5372" xr:uid="{00000000-0005-0000-0000-000043150000}"/>
    <cellStyle name="Comma 34 2 9" xfId="5373" xr:uid="{00000000-0005-0000-0000-000044150000}"/>
    <cellStyle name="Comma 34 3" xfId="5374" xr:uid="{00000000-0005-0000-0000-000045150000}"/>
    <cellStyle name="Comma 34 3 2" xfId="5375" xr:uid="{00000000-0005-0000-0000-000046150000}"/>
    <cellStyle name="Comma 34 3 2 2" xfId="5376" xr:uid="{00000000-0005-0000-0000-000047150000}"/>
    <cellStyle name="Comma 34 3 2 2 2" xfId="5377" xr:uid="{00000000-0005-0000-0000-000048150000}"/>
    <cellStyle name="Comma 34 3 2 2 3" xfId="5378" xr:uid="{00000000-0005-0000-0000-000049150000}"/>
    <cellStyle name="Comma 34 3 2 2 4" xfId="5379" xr:uid="{00000000-0005-0000-0000-00004A150000}"/>
    <cellStyle name="Comma 34 3 2 3" xfId="5380" xr:uid="{00000000-0005-0000-0000-00004B150000}"/>
    <cellStyle name="Comma 34 3 2 4" xfId="5381" xr:uid="{00000000-0005-0000-0000-00004C150000}"/>
    <cellStyle name="Comma 34 3 2 5" xfId="5382" xr:uid="{00000000-0005-0000-0000-00004D150000}"/>
    <cellStyle name="Comma 34 3 3" xfId="5383" xr:uid="{00000000-0005-0000-0000-00004E150000}"/>
    <cellStyle name="Comma 34 3 4" xfId="5384" xr:uid="{00000000-0005-0000-0000-00004F150000}"/>
    <cellStyle name="Comma 34 3 4 2" xfId="5385" xr:uid="{00000000-0005-0000-0000-000050150000}"/>
    <cellStyle name="Comma 34 3 4 3" xfId="5386" xr:uid="{00000000-0005-0000-0000-000051150000}"/>
    <cellStyle name="Comma 34 3 4 4" xfId="5387" xr:uid="{00000000-0005-0000-0000-000052150000}"/>
    <cellStyle name="Comma 34 3 5" xfId="5388" xr:uid="{00000000-0005-0000-0000-000053150000}"/>
    <cellStyle name="Comma 34 3 6" xfId="5389" xr:uid="{00000000-0005-0000-0000-000054150000}"/>
    <cellStyle name="Comma 34 3 7" xfId="5390" xr:uid="{00000000-0005-0000-0000-000055150000}"/>
    <cellStyle name="Comma 34 4" xfId="5391" xr:uid="{00000000-0005-0000-0000-000056150000}"/>
    <cellStyle name="Comma 34 4 2" xfId="5392" xr:uid="{00000000-0005-0000-0000-000057150000}"/>
    <cellStyle name="Comma 34 4 2 2" xfId="5393" xr:uid="{00000000-0005-0000-0000-000058150000}"/>
    <cellStyle name="Comma 34 4 2 2 2" xfId="5394" xr:uid="{00000000-0005-0000-0000-000059150000}"/>
    <cellStyle name="Comma 34 4 2 2 3" xfId="5395" xr:uid="{00000000-0005-0000-0000-00005A150000}"/>
    <cellStyle name="Comma 34 4 2 2 4" xfId="5396" xr:uid="{00000000-0005-0000-0000-00005B150000}"/>
    <cellStyle name="Comma 34 4 2 3" xfId="5397" xr:uid="{00000000-0005-0000-0000-00005C150000}"/>
    <cellStyle name="Comma 34 4 2 4" xfId="5398" xr:uid="{00000000-0005-0000-0000-00005D150000}"/>
    <cellStyle name="Comma 34 4 2 5" xfId="5399" xr:uid="{00000000-0005-0000-0000-00005E150000}"/>
    <cellStyle name="Comma 34 4 3" xfId="5400" xr:uid="{00000000-0005-0000-0000-00005F150000}"/>
    <cellStyle name="Comma 34 4 3 2" xfId="5401" xr:uid="{00000000-0005-0000-0000-000060150000}"/>
    <cellStyle name="Comma 34 4 3 3" xfId="5402" xr:uid="{00000000-0005-0000-0000-000061150000}"/>
    <cellStyle name="Comma 34 4 3 4" xfId="5403" xr:uid="{00000000-0005-0000-0000-000062150000}"/>
    <cellStyle name="Comma 34 4 4" xfId="5404" xr:uid="{00000000-0005-0000-0000-000063150000}"/>
    <cellStyle name="Comma 34 4 5" xfId="5405" xr:uid="{00000000-0005-0000-0000-000064150000}"/>
    <cellStyle name="Comma 34 4 6" xfId="5406" xr:uid="{00000000-0005-0000-0000-000065150000}"/>
    <cellStyle name="Comma 34 5" xfId="5407" xr:uid="{00000000-0005-0000-0000-000066150000}"/>
    <cellStyle name="Comma 34 6" xfId="5408" xr:uid="{00000000-0005-0000-0000-000067150000}"/>
    <cellStyle name="Comma 34 6 2" xfId="5409" xr:uid="{00000000-0005-0000-0000-000068150000}"/>
    <cellStyle name="Comma 34 6 2 2" xfId="5410" xr:uid="{00000000-0005-0000-0000-000069150000}"/>
    <cellStyle name="Comma 34 6 2 3" xfId="5411" xr:uid="{00000000-0005-0000-0000-00006A150000}"/>
    <cellStyle name="Comma 34 6 2 4" xfId="5412" xr:uid="{00000000-0005-0000-0000-00006B150000}"/>
    <cellStyle name="Comma 34 6 3" xfId="5413" xr:uid="{00000000-0005-0000-0000-00006C150000}"/>
    <cellStyle name="Comma 34 6 4" xfId="5414" xr:uid="{00000000-0005-0000-0000-00006D150000}"/>
    <cellStyle name="Comma 34 6 5" xfId="5415" xr:uid="{00000000-0005-0000-0000-00006E150000}"/>
    <cellStyle name="Comma 34 7" xfId="5416" xr:uid="{00000000-0005-0000-0000-00006F150000}"/>
    <cellStyle name="Comma 34 7 2" xfId="5417" xr:uid="{00000000-0005-0000-0000-000070150000}"/>
    <cellStyle name="Comma 34 7 3" xfId="5418" xr:uid="{00000000-0005-0000-0000-000071150000}"/>
    <cellStyle name="Comma 34 7 4" xfId="5419" xr:uid="{00000000-0005-0000-0000-000072150000}"/>
    <cellStyle name="Comma 34 8" xfId="5420" xr:uid="{00000000-0005-0000-0000-000073150000}"/>
    <cellStyle name="Comma 34 9" xfId="5421" xr:uid="{00000000-0005-0000-0000-000074150000}"/>
    <cellStyle name="Comma 35" xfId="5422" xr:uid="{00000000-0005-0000-0000-000075150000}"/>
    <cellStyle name="Comma 35 2" xfId="5423" xr:uid="{00000000-0005-0000-0000-000076150000}"/>
    <cellStyle name="Comma 35 2 2" xfId="5424" xr:uid="{00000000-0005-0000-0000-000077150000}"/>
    <cellStyle name="Comma 35 2 2 2" xfId="5425" xr:uid="{00000000-0005-0000-0000-000078150000}"/>
    <cellStyle name="Comma 35 2 2 3" xfId="5426" xr:uid="{00000000-0005-0000-0000-000079150000}"/>
    <cellStyle name="Comma 35 2 2 3 2" xfId="5427" xr:uid="{00000000-0005-0000-0000-00007A150000}"/>
    <cellStyle name="Comma 35 2 2 3 3" xfId="5428" xr:uid="{00000000-0005-0000-0000-00007B150000}"/>
    <cellStyle name="Comma 35 2 2 3 4" xfId="5429" xr:uid="{00000000-0005-0000-0000-00007C150000}"/>
    <cellStyle name="Comma 35 2 2 4" xfId="5430" xr:uid="{00000000-0005-0000-0000-00007D150000}"/>
    <cellStyle name="Comma 35 2 2 5" xfId="5431" xr:uid="{00000000-0005-0000-0000-00007E150000}"/>
    <cellStyle name="Comma 35 2 2 6" xfId="5432" xr:uid="{00000000-0005-0000-0000-00007F150000}"/>
    <cellStyle name="Comma 35 2 3" xfId="5433" xr:uid="{00000000-0005-0000-0000-000080150000}"/>
    <cellStyle name="Comma 35 2 4" xfId="5434" xr:uid="{00000000-0005-0000-0000-000081150000}"/>
    <cellStyle name="Comma 35 2 4 2" xfId="5435" xr:uid="{00000000-0005-0000-0000-000082150000}"/>
    <cellStyle name="Comma 35 2 4 3" xfId="5436" xr:uid="{00000000-0005-0000-0000-000083150000}"/>
    <cellStyle name="Comma 35 2 4 4" xfId="5437" xr:uid="{00000000-0005-0000-0000-000084150000}"/>
    <cellStyle name="Comma 35 2 5" xfId="5438" xr:uid="{00000000-0005-0000-0000-000085150000}"/>
    <cellStyle name="Comma 35 2 6" xfId="5439" xr:uid="{00000000-0005-0000-0000-000086150000}"/>
    <cellStyle name="Comma 35 2 7" xfId="5440" xr:uid="{00000000-0005-0000-0000-000087150000}"/>
    <cellStyle name="Comma 35 3" xfId="5441" xr:uid="{00000000-0005-0000-0000-000088150000}"/>
    <cellStyle name="Comma 35 4" xfId="5442" xr:uid="{00000000-0005-0000-0000-000089150000}"/>
    <cellStyle name="Comma 35 4 2" xfId="5443" xr:uid="{00000000-0005-0000-0000-00008A150000}"/>
    <cellStyle name="Comma 35 4 2 2" xfId="5444" xr:uid="{00000000-0005-0000-0000-00008B150000}"/>
    <cellStyle name="Comma 35 4 2 3" xfId="5445" xr:uid="{00000000-0005-0000-0000-00008C150000}"/>
    <cellStyle name="Comma 35 4 2 4" xfId="5446" xr:uid="{00000000-0005-0000-0000-00008D150000}"/>
    <cellStyle name="Comma 35 4 3" xfId="5447" xr:uid="{00000000-0005-0000-0000-00008E150000}"/>
    <cellStyle name="Comma 35 4 4" xfId="5448" xr:uid="{00000000-0005-0000-0000-00008F150000}"/>
    <cellStyle name="Comma 35 4 5" xfId="5449" xr:uid="{00000000-0005-0000-0000-000090150000}"/>
    <cellStyle name="Comma 35 5" xfId="5450" xr:uid="{00000000-0005-0000-0000-000091150000}"/>
    <cellStyle name="Comma 35 5 2" xfId="5451" xr:uid="{00000000-0005-0000-0000-000092150000}"/>
    <cellStyle name="Comma 35 5 3" xfId="5452" xr:uid="{00000000-0005-0000-0000-000093150000}"/>
    <cellStyle name="Comma 35 5 4" xfId="5453" xr:uid="{00000000-0005-0000-0000-000094150000}"/>
    <cellStyle name="Comma 35 6" xfId="5454" xr:uid="{00000000-0005-0000-0000-000095150000}"/>
    <cellStyle name="Comma 35 7" xfId="5455" xr:uid="{00000000-0005-0000-0000-000096150000}"/>
    <cellStyle name="Comma 35 8" xfId="5456" xr:uid="{00000000-0005-0000-0000-000097150000}"/>
    <cellStyle name="Comma 36" xfId="5457" xr:uid="{00000000-0005-0000-0000-000098150000}"/>
    <cellStyle name="Comma 36 2" xfId="5458" xr:uid="{00000000-0005-0000-0000-000099150000}"/>
    <cellStyle name="Comma 36 2 2" xfId="5459" xr:uid="{00000000-0005-0000-0000-00009A150000}"/>
    <cellStyle name="Comma 36 3" xfId="5460" xr:uid="{00000000-0005-0000-0000-00009B150000}"/>
    <cellStyle name="Comma 37" xfId="5461" xr:uid="{00000000-0005-0000-0000-00009C150000}"/>
    <cellStyle name="Comma 37 2" xfId="5462" xr:uid="{00000000-0005-0000-0000-00009D150000}"/>
    <cellStyle name="Comma 37 2 2" xfId="5463" xr:uid="{00000000-0005-0000-0000-00009E150000}"/>
    <cellStyle name="Comma 37 3" xfId="5464" xr:uid="{00000000-0005-0000-0000-00009F150000}"/>
    <cellStyle name="Comma 38" xfId="5465" xr:uid="{00000000-0005-0000-0000-0000A0150000}"/>
    <cellStyle name="Comma 38 2" xfId="5466" xr:uid="{00000000-0005-0000-0000-0000A1150000}"/>
    <cellStyle name="Comma 38 2 2" xfId="5467" xr:uid="{00000000-0005-0000-0000-0000A2150000}"/>
    <cellStyle name="Comma 38 3" xfId="5468" xr:uid="{00000000-0005-0000-0000-0000A3150000}"/>
    <cellStyle name="Comma 39" xfId="5469" xr:uid="{00000000-0005-0000-0000-0000A4150000}"/>
    <cellStyle name="Comma 39 2" xfId="5470" xr:uid="{00000000-0005-0000-0000-0000A5150000}"/>
    <cellStyle name="Comma 39 2 2" xfId="5471" xr:uid="{00000000-0005-0000-0000-0000A6150000}"/>
    <cellStyle name="Comma 39 3" xfId="5472" xr:uid="{00000000-0005-0000-0000-0000A7150000}"/>
    <cellStyle name="Comma 4" xfId="10" xr:uid="{00000000-0005-0000-0000-0000A8150000}"/>
    <cellStyle name="Comma 4 2" xfId="5473" xr:uid="{00000000-0005-0000-0000-0000A9150000}"/>
    <cellStyle name="Comma 4 2 2" xfId="5474" xr:uid="{00000000-0005-0000-0000-0000AA150000}"/>
    <cellStyle name="Comma 4 2 2 2" xfId="5475" xr:uid="{00000000-0005-0000-0000-0000AB150000}"/>
    <cellStyle name="Comma 4 3" xfId="5476" xr:uid="{00000000-0005-0000-0000-0000AC150000}"/>
    <cellStyle name="Comma 4 3 2" xfId="5477" xr:uid="{00000000-0005-0000-0000-0000AD150000}"/>
    <cellStyle name="Comma 4 4" xfId="5478" xr:uid="{00000000-0005-0000-0000-0000AE150000}"/>
    <cellStyle name="Comma 40" xfId="5479" xr:uid="{00000000-0005-0000-0000-0000AF150000}"/>
    <cellStyle name="Comma 40 2" xfId="5480" xr:uid="{00000000-0005-0000-0000-0000B0150000}"/>
    <cellStyle name="Comma 40 2 2" xfId="5481" xr:uid="{00000000-0005-0000-0000-0000B1150000}"/>
    <cellStyle name="Comma 40 3" xfId="5482" xr:uid="{00000000-0005-0000-0000-0000B2150000}"/>
    <cellStyle name="Comma 41" xfId="5483" xr:uid="{00000000-0005-0000-0000-0000B3150000}"/>
    <cellStyle name="Comma 41 2" xfId="5484" xr:uid="{00000000-0005-0000-0000-0000B4150000}"/>
    <cellStyle name="Comma 41 2 2" xfId="5485" xr:uid="{00000000-0005-0000-0000-0000B5150000}"/>
    <cellStyle name="Comma 41 3" xfId="5486" xr:uid="{00000000-0005-0000-0000-0000B6150000}"/>
    <cellStyle name="Comma 42" xfId="5487" xr:uid="{00000000-0005-0000-0000-0000B7150000}"/>
    <cellStyle name="Comma 42 2" xfId="5488" xr:uid="{00000000-0005-0000-0000-0000B8150000}"/>
    <cellStyle name="Comma 42 2 2" xfId="5489" xr:uid="{00000000-0005-0000-0000-0000B9150000}"/>
    <cellStyle name="Comma 42 3" xfId="5490" xr:uid="{00000000-0005-0000-0000-0000BA150000}"/>
    <cellStyle name="Comma 43" xfId="5491" xr:uid="{00000000-0005-0000-0000-0000BB150000}"/>
    <cellStyle name="Comma 43 2" xfId="5492" xr:uid="{00000000-0005-0000-0000-0000BC150000}"/>
    <cellStyle name="Comma 43 2 2" xfId="5493" xr:uid="{00000000-0005-0000-0000-0000BD150000}"/>
    <cellStyle name="Comma 43 3" xfId="5494" xr:uid="{00000000-0005-0000-0000-0000BE150000}"/>
    <cellStyle name="Comma 44" xfId="5495" xr:uid="{00000000-0005-0000-0000-0000BF150000}"/>
    <cellStyle name="Comma 44 2" xfId="5496" xr:uid="{00000000-0005-0000-0000-0000C0150000}"/>
    <cellStyle name="Comma 44 2 2" xfId="5497" xr:uid="{00000000-0005-0000-0000-0000C1150000}"/>
    <cellStyle name="Comma 44 3" xfId="5498" xr:uid="{00000000-0005-0000-0000-0000C2150000}"/>
    <cellStyle name="Comma 45" xfId="5499" xr:uid="{00000000-0005-0000-0000-0000C3150000}"/>
    <cellStyle name="Comma 45 2" xfId="5500" xr:uid="{00000000-0005-0000-0000-0000C4150000}"/>
    <cellStyle name="Comma 45 2 2" xfId="5501" xr:uid="{00000000-0005-0000-0000-0000C5150000}"/>
    <cellStyle name="Comma 45 3" xfId="5502" xr:uid="{00000000-0005-0000-0000-0000C6150000}"/>
    <cellStyle name="Comma 46" xfId="5503" xr:uid="{00000000-0005-0000-0000-0000C7150000}"/>
    <cellStyle name="Comma 46 2" xfId="5504" xr:uid="{00000000-0005-0000-0000-0000C8150000}"/>
    <cellStyle name="Comma 46 2 2" xfId="5505" xr:uid="{00000000-0005-0000-0000-0000C9150000}"/>
    <cellStyle name="Comma 46 3" xfId="5506" xr:uid="{00000000-0005-0000-0000-0000CA150000}"/>
    <cellStyle name="Comma 47" xfId="5507" xr:uid="{00000000-0005-0000-0000-0000CB150000}"/>
    <cellStyle name="Comma 47 2" xfId="5508" xr:uid="{00000000-0005-0000-0000-0000CC150000}"/>
    <cellStyle name="Comma 47 2 2" xfId="5509" xr:uid="{00000000-0005-0000-0000-0000CD150000}"/>
    <cellStyle name="Comma 47 3" xfId="5510" xr:uid="{00000000-0005-0000-0000-0000CE150000}"/>
    <cellStyle name="Comma 48" xfId="5511" xr:uid="{00000000-0005-0000-0000-0000CF150000}"/>
    <cellStyle name="Comma 48 2" xfId="5512" xr:uid="{00000000-0005-0000-0000-0000D0150000}"/>
    <cellStyle name="Comma 48 2 2" xfId="5513" xr:uid="{00000000-0005-0000-0000-0000D1150000}"/>
    <cellStyle name="Comma 48 3" xfId="5514" xr:uid="{00000000-0005-0000-0000-0000D2150000}"/>
    <cellStyle name="Comma 49" xfId="5515" xr:uid="{00000000-0005-0000-0000-0000D3150000}"/>
    <cellStyle name="Comma 49 10" xfId="5516" xr:uid="{00000000-0005-0000-0000-0000D4150000}"/>
    <cellStyle name="Comma 49 11" xfId="5517" xr:uid="{00000000-0005-0000-0000-0000D5150000}"/>
    <cellStyle name="Comma 49 12" xfId="5518" xr:uid="{00000000-0005-0000-0000-0000D6150000}"/>
    <cellStyle name="Comma 49 2" xfId="5519" xr:uid="{00000000-0005-0000-0000-0000D7150000}"/>
    <cellStyle name="Comma 49 2 10" xfId="5520" xr:uid="{00000000-0005-0000-0000-0000D8150000}"/>
    <cellStyle name="Comma 49 2 2" xfId="5521" xr:uid="{00000000-0005-0000-0000-0000D9150000}"/>
    <cellStyle name="Comma 49 2 2 2" xfId="5522" xr:uid="{00000000-0005-0000-0000-0000DA150000}"/>
    <cellStyle name="Comma 49 2 2 2 2" xfId="5523" xr:uid="{00000000-0005-0000-0000-0000DB150000}"/>
    <cellStyle name="Comma 49 2 2 2 2 2" xfId="5524" xr:uid="{00000000-0005-0000-0000-0000DC150000}"/>
    <cellStyle name="Comma 49 2 2 2 2 2 2" xfId="5525" xr:uid="{00000000-0005-0000-0000-0000DD150000}"/>
    <cellStyle name="Comma 49 2 2 2 2 2 3" xfId="5526" xr:uid="{00000000-0005-0000-0000-0000DE150000}"/>
    <cellStyle name="Comma 49 2 2 2 2 2 4" xfId="5527" xr:uid="{00000000-0005-0000-0000-0000DF150000}"/>
    <cellStyle name="Comma 49 2 2 2 2 3" xfId="5528" xr:uid="{00000000-0005-0000-0000-0000E0150000}"/>
    <cellStyle name="Comma 49 2 2 2 2 4" xfId="5529" xr:uid="{00000000-0005-0000-0000-0000E1150000}"/>
    <cellStyle name="Comma 49 2 2 2 2 5" xfId="5530" xr:uid="{00000000-0005-0000-0000-0000E2150000}"/>
    <cellStyle name="Comma 49 2 2 2 3" xfId="5531" xr:uid="{00000000-0005-0000-0000-0000E3150000}"/>
    <cellStyle name="Comma 49 2 2 2 3 2" xfId="5532" xr:uid="{00000000-0005-0000-0000-0000E4150000}"/>
    <cellStyle name="Comma 49 2 2 2 3 3" xfId="5533" xr:uid="{00000000-0005-0000-0000-0000E5150000}"/>
    <cellStyle name="Comma 49 2 2 2 3 4" xfId="5534" xr:uid="{00000000-0005-0000-0000-0000E6150000}"/>
    <cellStyle name="Comma 49 2 2 2 4" xfId="5535" xr:uid="{00000000-0005-0000-0000-0000E7150000}"/>
    <cellStyle name="Comma 49 2 2 2 5" xfId="5536" xr:uid="{00000000-0005-0000-0000-0000E8150000}"/>
    <cellStyle name="Comma 49 2 2 2 6" xfId="5537" xr:uid="{00000000-0005-0000-0000-0000E9150000}"/>
    <cellStyle name="Comma 49 2 2 3" xfId="5538" xr:uid="{00000000-0005-0000-0000-0000EA150000}"/>
    <cellStyle name="Comma 49 2 2 3 2" xfId="5539" xr:uid="{00000000-0005-0000-0000-0000EB150000}"/>
    <cellStyle name="Comma 49 2 2 3 2 2" xfId="5540" xr:uid="{00000000-0005-0000-0000-0000EC150000}"/>
    <cellStyle name="Comma 49 2 2 3 2 2 2" xfId="5541" xr:uid="{00000000-0005-0000-0000-0000ED150000}"/>
    <cellStyle name="Comma 49 2 2 3 2 2 3" xfId="5542" xr:uid="{00000000-0005-0000-0000-0000EE150000}"/>
    <cellStyle name="Comma 49 2 2 3 2 2 4" xfId="5543" xr:uid="{00000000-0005-0000-0000-0000EF150000}"/>
    <cellStyle name="Comma 49 2 2 3 2 3" xfId="5544" xr:uid="{00000000-0005-0000-0000-0000F0150000}"/>
    <cellStyle name="Comma 49 2 2 3 2 4" xfId="5545" xr:uid="{00000000-0005-0000-0000-0000F1150000}"/>
    <cellStyle name="Comma 49 2 2 3 2 5" xfId="5546" xr:uid="{00000000-0005-0000-0000-0000F2150000}"/>
    <cellStyle name="Comma 49 2 2 3 3" xfId="5547" xr:uid="{00000000-0005-0000-0000-0000F3150000}"/>
    <cellStyle name="Comma 49 2 2 3 3 2" xfId="5548" xr:uid="{00000000-0005-0000-0000-0000F4150000}"/>
    <cellStyle name="Comma 49 2 2 3 3 3" xfId="5549" xr:uid="{00000000-0005-0000-0000-0000F5150000}"/>
    <cellStyle name="Comma 49 2 2 3 3 4" xfId="5550" xr:uid="{00000000-0005-0000-0000-0000F6150000}"/>
    <cellStyle name="Comma 49 2 2 3 4" xfId="5551" xr:uid="{00000000-0005-0000-0000-0000F7150000}"/>
    <cellStyle name="Comma 49 2 2 3 5" xfId="5552" xr:uid="{00000000-0005-0000-0000-0000F8150000}"/>
    <cellStyle name="Comma 49 2 2 3 6" xfId="5553" xr:uid="{00000000-0005-0000-0000-0000F9150000}"/>
    <cellStyle name="Comma 49 2 2 4" xfId="5554" xr:uid="{00000000-0005-0000-0000-0000FA150000}"/>
    <cellStyle name="Comma 49 2 2 4 2" xfId="5555" xr:uid="{00000000-0005-0000-0000-0000FB150000}"/>
    <cellStyle name="Comma 49 2 2 4 2 2" xfId="5556" xr:uid="{00000000-0005-0000-0000-0000FC150000}"/>
    <cellStyle name="Comma 49 2 2 4 2 3" xfId="5557" xr:uid="{00000000-0005-0000-0000-0000FD150000}"/>
    <cellStyle name="Comma 49 2 2 4 2 4" xfId="5558" xr:uid="{00000000-0005-0000-0000-0000FE150000}"/>
    <cellStyle name="Comma 49 2 2 4 3" xfId="5559" xr:uid="{00000000-0005-0000-0000-0000FF150000}"/>
    <cellStyle name="Comma 49 2 2 4 4" xfId="5560" xr:uid="{00000000-0005-0000-0000-000000160000}"/>
    <cellStyle name="Comma 49 2 2 4 5" xfId="5561" xr:uid="{00000000-0005-0000-0000-000001160000}"/>
    <cellStyle name="Comma 49 2 2 5" xfId="5562" xr:uid="{00000000-0005-0000-0000-000002160000}"/>
    <cellStyle name="Comma 49 2 2 5 2" xfId="5563" xr:uid="{00000000-0005-0000-0000-000003160000}"/>
    <cellStyle name="Comma 49 2 2 5 3" xfId="5564" xr:uid="{00000000-0005-0000-0000-000004160000}"/>
    <cellStyle name="Comma 49 2 2 5 4" xfId="5565" xr:uid="{00000000-0005-0000-0000-000005160000}"/>
    <cellStyle name="Comma 49 2 2 6" xfId="5566" xr:uid="{00000000-0005-0000-0000-000006160000}"/>
    <cellStyle name="Comma 49 2 2 7" xfId="5567" xr:uid="{00000000-0005-0000-0000-000007160000}"/>
    <cellStyle name="Comma 49 2 2 8" xfId="5568" xr:uid="{00000000-0005-0000-0000-000008160000}"/>
    <cellStyle name="Comma 49 2 3" xfId="5569" xr:uid="{00000000-0005-0000-0000-000009160000}"/>
    <cellStyle name="Comma 49 2 3 2" xfId="5570" xr:uid="{00000000-0005-0000-0000-00000A160000}"/>
    <cellStyle name="Comma 49 2 3 2 2" xfId="5571" xr:uid="{00000000-0005-0000-0000-00000B160000}"/>
    <cellStyle name="Comma 49 2 3 2 2 2" xfId="5572" xr:uid="{00000000-0005-0000-0000-00000C160000}"/>
    <cellStyle name="Comma 49 2 3 2 2 2 2" xfId="5573" xr:uid="{00000000-0005-0000-0000-00000D160000}"/>
    <cellStyle name="Comma 49 2 3 2 2 2 3" xfId="5574" xr:uid="{00000000-0005-0000-0000-00000E160000}"/>
    <cellStyle name="Comma 49 2 3 2 2 2 4" xfId="5575" xr:uid="{00000000-0005-0000-0000-00000F160000}"/>
    <cellStyle name="Comma 49 2 3 2 2 3" xfId="5576" xr:uid="{00000000-0005-0000-0000-000010160000}"/>
    <cellStyle name="Comma 49 2 3 2 2 4" xfId="5577" xr:uid="{00000000-0005-0000-0000-000011160000}"/>
    <cellStyle name="Comma 49 2 3 2 2 5" xfId="5578" xr:uid="{00000000-0005-0000-0000-000012160000}"/>
    <cellStyle name="Comma 49 2 3 2 3" xfId="5579" xr:uid="{00000000-0005-0000-0000-000013160000}"/>
    <cellStyle name="Comma 49 2 3 2 3 2" xfId="5580" xr:uid="{00000000-0005-0000-0000-000014160000}"/>
    <cellStyle name="Comma 49 2 3 2 3 3" xfId="5581" xr:uid="{00000000-0005-0000-0000-000015160000}"/>
    <cellStyle name="Comma 49 2 3 2 3 4" xfId="5582" xr:uid="{00000000-0005-0000-0000-000016160000}"/>
    <cellStyle name="Comma 49 2 3 2 4" xfId="5583" xr:uid="{00000000-0005-0000-0000-000017160000}"/>
    <cellStyle name="Comma 49 2 3 2 5" xfId="5584" xr:uid="{00000000-0005-0000-0000-000018160000}"/>
    <cellStyle name="Comma 49 2 3 2 6" xfId="5585" xr:uid="{00000000-0005-0000-0000-000019160000}"/>
    <cellStyle name="Comma 49 2 3 3" xfId="5586" xr:uid="{00000000-0005-0000-0000-00001A160000}"/>
    <cellStyle name="Comma 49 2 3 3 2" xfId="5587" xr:uid="{00000000-0005-0000-0000-00001B160000}"/>
    <cellStyle name="Comma 49 2 3 3 2 2" xfId="5588" xr:uid="{00000000-0005-0000-0000-00001C160000}"/>
    <cellStyle name="Comma 49 2 3 3 2 2 2" xfId="5589" xr:uid="{00000000-0005-0000-0000-00001D160000}"/>
    <cellStyle name="Comma 49 2 3 3 2 2 3" xfId="5590" xr:uid="{00000000-0005-0000-0000-00001E160000}"/>
    <cellStyle name="Comma 49 2 3 3 2 2 4" xfId="5591" xr:uid="{00000000-0005-0000-0000-00001F160000}"/>
    <cellStyle name="Comma 49 2 3 3 2 3" xfId="5592" xr:uid="{00000000-0005-0000-0000-000020160000}"/>
    <cellStyle name="Comma 49 2 3 3 2 4" xfId="5593" xr:uid="{00000000-0005-0000-0000-000021160000}"/>
    <cellStyle name="Comma 49 2 3 3 2 5" xfId="5594" xr:uid="{00000000-0005-0000-0000-000022160000}"/>
    <cellStyle name="Comma 49 2 3 3 3" xfId="5595" xr:uid="{00000000-0005-0000-0000-000023160000}"/>
    <cellStyle name="Comma 49 2 3 3 3 2" xfId="5596" xr:uid="{00000000-0005-0000-0000-000024160000}"/>
    <cellStyle name="Comma 49 2 3 3 3 3" xfId="5597" xr:uid="{00000000-0005-0000-0000-000025160000}"/>
    <cellStyle name="Comma 49 2 3 3 3 4" xfId="5598" xr:uid="{00000000-0005-0000-0000-000026160000}"/>
    <cellStyle name="Comma 49 2 3 3 4" xfId="5599" xr:uid="{00000000-0005-0000-0000-000027160000}"/>
    <cellStyle name="Comma 49 2 3 3 5" xfId="5600" xr:uid="{00000000-0005-0000-0000-000028160000}"/>
    <cellStyle name="Comma 49 2 3 3 6" xfId="5601" xr:uid="{00000000-0005-0000-0000-000029160000}"/>
    <cellStyle name="Comma 49 2 3 4" xfId="5602" xr:uid="{00000000-0005-0000-0000-00002A160000}"/>
    <cellStyle name="Comma 49 2 3 4 2" xfId="5603" xr:uid="{00000000-0005-0000-0000-00002B160000}"/>
    <cellStyle name="Comma 49 2 3 4 2 2" xfId="5604" xr:uid="{00000000-0005-0000-0000-00002C160000}"/>
    <cellStyle name="Comma 49 2 3 4 2 3" xfId="5605" xr:uid="{00000000-0005-0000-0000-00002D160000}"/>
    <cellStyle name="Comma 49 2 3 4 2 4" xfId="5606" xr:uid="{00000000-0005-0000-0000-00002E160000}"/>
    <cellStyle name="Comma 49 2 3 4 3" xfId="5607" xr:uid="{00000000-0005-0000-0000-00002F160000}"/>
    <cellStyle name="Comma 49 2 3 4 4" xfId="5608" xr:uid="{00000000-0005-0000-0000-000030160000}"/>
    <cellStyle name="Comma 49 2 3 4 5" xfId="5609" xr:uid="{00000000-0005-0000-0000-000031160000}"/>
    <cellStyle name="Comma 49 2 3 5" xfId="5610" xr:uid="{00000000-0005-0000-0000-000032160000}"/>
    <cellStyle name="Comma 49 2 3 5 2" xfId="5611" xr:uid="{00000000-0005-0000-0000-000033160000}"/>
    <cellStyle name="Comma 49 2 3 5 3" xfId="5612" xr:uid="{00000000-0005-0000-0000-000034160000}"/>
    <cellStyle name="Comma 49 2 3 5 4" xfId="5613" xr:uid="{00000000-0005-0000-0000-000035160000}"/>
    <cellStyle name="Comma 49 2 3 6" xfId="5614" xr:uid="{00000000-0005-0000-0000-000036160000}"/>
    <cellStyle name="Comma 49 2 3 7" xfId="5615" xr:uid="{00000000-0005-0000-0000-000037160000}"/>
    <cellStyle name="Comma 49 2 3 8" xfId="5616" xr:uid="{00000000-0005-0000-0000-000038160000}"/>
    <cellStyle name="Comma 49 2 4" xfId="5617" xr:uid="{00000000-0005-0000-0000-000039160000}"/>
    <cellStyle name="Comma 49 2 4 2" xfId="5618" xr:uid="{00000000-0005-0000-0000-00003A160000}"/>
    <cellStyle name="Comma 49 2 4 2 2" xfId="5619" xr:uid="{00000000-0005-0000-0000-00003B160000}"/>
    <cellStyle name="Comma 49 2 4 2 2 2" xfId="5620" xr:uid="{00000000-0005-0000-0000-00003C160000}"/>
    <cellStyle name="Comma 49 2 4 2 2 3" xfId="5621" xr:uid="{00000000-0005-0000-0000-00003D160000}"/>
    <cellStyle name="Comma 49 2 4 2 2 4" xfId="5622" xr:uid="{00000000-0005-0000-0000-00003E160000}"/>
    <cellStyle name="Comma 49 2 4 2 3" xfId="5623" xr:uid="{00000000-0005-0000-0000-00003F160000}"/>
    <cellStyle name="Comma 49 2 4 2 4" xfId="5624" xr:uid="{00000000-0005-0000-0000-000040160000}"/>
    <cellStyle name="Comma 49 2 4 2 5" xfId="5625" xr:uid="{00000000-0005-0000-0000-000041160000}"/>
    <cellStyle name="Comma 49 2 4 3" xfId="5626" xr:uid="{00000000-0005-0000-0000-000042160000}"/>
    <cellStyle name="Comma 49 2 4 3 2" xfId="5627" xr:uid="{00000000-0005-0000-0000-000043160000}"/>
    <cellStyle name="Comma 49 2 4 3 3" xfId="5628" xr:uid="{00000000-0005-0000-0000-000044160000}"/>
    <cellStyle name="Comma 49 2 4 3 4" xfId="5629" xr:uid="{00000000-0005-0000-0000-000045160000}"/>
    <cellStyle name="Comma 49 2 4 4" xfId="5630" xr:uid="{00000000-0005-0000-0000-000046160000}"/>
    <cellStyle name="Comma 49 2 4 5" xfId="5631" xr:uid="{00000000-0005-0000-0000-000047160000}"/>
    <cellStyle name="Comma 49 2 4 6" xfId="5632" xr:uid="{00000000-0005-0000-0000-000048160000}"/>
    <cellStyle name="Comma 49 2 5" xfId="5633" xr:uid="{00000000-0005-0000-0000-000049160000}"/>
    <cellStyle name="Comma 49 2 5 2" xfId="5634" xr:uid="{00000000-0005-0000-0000-00004A160000}"/>
    <cellStyle name="Comma 49 2 5 2 2" xfId="5635" xr:uid="{00000000-0005-0000-0000-00004B160000}"/>
    <cellStyle name="Comma 49 2 5 2 2 2" xfId="5636" xr:uid="{00000000-0005-0000-0000-00004C160000}"/>
    <cellStyle name="Comma 49 2 5 2 2 3" xfId="5637" xr:uid="{00000000-0005-0000-0000-00004D160000}"/>
    <cellStyle name="Comma 49 2 5 2 2 4" xfId="5638" xr:uid="{00000000-0005-0000-0000-00004E160000}"/>
    <cellStyle name="Comma 49 2 5 2 3" xfId="5639" xr:uid="{00000000-0005-0000-0000-00004F160000}"/>
    <cellStyle name="Comma 49 2 5 2 4" xfId="5640" xr:uid="{00000000-0005-0000-0000-000050160000}"/>
    <cellStyle name="Comma 49 2 5 2 5" xfId="5641" xr:uid="{00000000-0005-0000-0000-000051160000}"/>
    <cellStyle name="Comma 49 2 5 3" xfId="5642" xr:uid="{00000000-0005-0000-0000-000052160000}"/>
    <cellStyle name="Comma 49 2 5 3 2" xfId="5643" xr:uid="{00000000-0005-0000-0000-000053160000}"/>
    <cellStyle name="Comma 49 2 5 3 3" xfId="5644" xr:uid="{00000000-0005-0000-0000-000054160000}"/>
    <cellStyle name="Comma 49 2 5 3 4" xfId="5645" xr:uid="{00000000-0005-0000-0000-000055160000}"/>
    <cellStyle name="Comma 49 2 5 4" xfId="5646" xr:uid="{00000000-0005-0000-0000-000056160000}"/>
    <cellStyle name="Comma 49 2 5 5" xfId="5647" xr:uid="{00000000-0005-0000-0000-000057160000}"/>
    <cellStyle name="Comma 49 2 5 6" xfId="5648" xr:uid="{00000000-0005-0000-0000-000058160000}"/>
    <cellStyle name="Comma 49 2 6" xfId="5649" xr:uid="{00000000-0005-0000-0000-000059160000}"/>
    <cellStyle name="Comma 49 2 6 2" xfId="5650" xr:uid="{00000000-0005-0000-0000-00005A160000}"/>
    <cellStyle name="Comma 49 2 6 2 2" xfId="5651" xr:uid="{00000000-0005-0000-0000-00005B160000}"/>
    <cellStyle name="Comma 49 2 6 2 3" xfId="5652" xr:uid="{00000000-0005-0000-0000-00005C160000}"/>
    <cellStyle name="Comma 49 2 6 2 4" xfId="5653" xr:uid="{00000000-0005-0000-0000-00005D160000}"/>
    <cellStyle name="Comma 49 2 6 3" xfId="5654" xr:uid="{00000000-0005-0000-0000-00005E160000}"/>
    <cellStyle name="Comma 49 2 6 4" xfId="5655" xr:uid="{00000000-0005-0000-0000-00005F160000}"/>
    <cellStyle name="Comma 49 2 6 5" xfId="5656" xr:uid="{00000000-0005-0000-0000-000060160000}"/>
    <cellStyle name="Comma 49 2 7" xfId="5657" xr:uid="{00000000-0005-0000-0000-000061160000}"/>
    <cellStyle name="Comma 49 2 7 2" xfId="5658" xr:uid="{00000000-0005-0000-0000-000062160000}"/>
    <cellStyle name="Comma 49 2 7 3" xfId="5659" xr:uid="{00000000-0005-0000-0000-000063160000}"/>
    <cellStyle name="Comma 49 2 7 4" xfId="5660" xr:uid="{00000000-0005-0000-0000-000064160000}"/>
    <cellStyle name="Comma 49 2 8" xfId="5661" xr:uid="{00000000-0005-0000-0000-000065160000}"/>
    <cellStyle name="Comma 49 2 9" xfId="5662" xr:uid="{00000000-0005-0000-0000-000066160000}"/>
    <cellStyle name="Comma 49 3" xfId="5663" xr:uid="{00000000-0005-0000-0000-000067160000}"/>
    <cellStyle name="Comma 49 3 10" xfId="5664" xr:uid="{00000000-0005-0000-0000-000068160000}"/>
    <cellStyle name="Comma 49 3 2" xfId="5665" xr:uid="{00000000-0005-0000-0000-000069160000}"/>
    <cellStyle name="Comma 49 3 2 2" xfId="5666" xr:uid="{00000000-0005-0000-0000-00006A160000}"/>
    <cellStyle name="Comma 49 3 2 2 2" xfId="5667" xr:uid="{00000000-0005-0000-0000-00006B160000}"/>
    <cellStyle name="Comma 49 3 2 2 2 2" xfId="5668" xr:uid="{00000000-0005-0000-0000-00006C160000}"/>
    <cellStyle name="Comma 49 3 2 2 2 2 2" xfId="5669" xr:uid="{00000000-0005-0000-0000-00006D160000}"/>
    <cellStyle name="Comma 49 3 2 2 2 2 3" xfId="5670" xr:uid="{00000000-0005-0000-0000-00006E160000}"/>
    <cellStyle name="Comma 49 3 2 2 2 2 4" xfId="5671" xr:uid="{00000000-0005-0000-0000-00006F160000}"/>
    <cellStyle name="Comma 49 3 2 2 2 3" xfId="5672" xr:uid="{00000000-0005-0000-0000-000070160000}"/>
    <cellStyle name="Comma 49 3 2 2 2 4" xfId="5673" xr:uid="{00000000-0005-0000-0000-000071160000}"/>
    <cellStyle name="Comma 49 3 2 2 2 5" xfId="5674" xr:uid="{00000000-0005-0000-0000-000072160000}"/>
    <cellStyle name="Comma 49 3 2 2 3" xfId="5675" xr:uid="{00000000-0005-0000-0000-000073160000}"/>
    <cellStyle name="Comma 49 3 2 2 3 2" xfId="5676" xr:uid="{00000000-0005-0000-0000-000074160000}"/>
    <cellStyle name="Comma 49 3 2 2 3 3" xfId="5677" xr:uid="{00000000-0005-0000-0000-000075160000}"/>
    <cellStyle name="Comma 49 3 2 2 3 4" xfId="5678" xr:uid="{00000000-0005-0000-0000-000076160000}"/>
    <cellStyle name="Comma 49 3 2 2 4" xfId="5679" xr:uid="{00000000-0005-0000-0000-000077160000}"/>
    <cellStyle name="Comma 49 3 2 2 5" xfId="5680" xr:uid="{00000000-0005-0000-0000-000078160000}"/>
    <cellStyle name="Comma 49 3 2 2 6" xfId="5681" xr:uid="{00000000-0005-0000-0000-000079160000}"/>
    <cellStyle name="Comma 49 3 2 3" xfId="5682" xr:uid="{00000000-0005-0000-0000-00007A160000}"/>
    <cellStyle name="Comma 49 3 2 3 2" xfId="5683" xr:uid="{00000000-0005-0000-0000-00007B160000}"/>
    <cellStyle name="Comma 49 3 2 3 2 2" xfId="5684" xr:uid="{00000000-0005-0000-0000-00007C160000}"/>
    <cellStyle name="Comma 49 3 2 3 2 2 2" xfId="5685" xr:uid="{00000000-0005-0000-0000-00007D160000}"/>
    <cellStyle name="Comma 49 3 2 3 2 2 3" xfId="5686" xr:uid="{00000000-0005-0000-0000-00007E160000}"/>
    <cellStyle name="Comma 49 3 2 3 2 2 4" xfId="5687" xr:uid="{00000000-0005-0000-0000-00007F160000}"/>
    <cellStyle name="Comma 49 3 2 3 2 3" xfId="5688" xr:uid="{00000000-0005-0000-0000-000080160000}"/>
    <cellStyle name="Comma 49 3 2 3 2 4" xfId="5689" xr:uid="{00000000-0005-0000-0000-000081160000}"/>
    <cellStyle name="Comma 49 3 2 3 2 5" xfId="5690" xr:uid="{00000000-0005-0000-0000-000082160000}"/>
    <cellStyle name="Comma 49 3 2 3 3" xfId="5691" xr:uid="{00000000-0005-0000-0000-000083160000}"/>
    <cellStyle name="Comma 49 3 2 3 3 2" xfId="5692" xr:uid="{00000000-0005-0000-0000-000084160000}"/>
    <cellStyle name="Comma 49 3 2 3 3 3" xfId="5693" xr:uid="{00000000-0005-0000-0000-000085160000}"/>
    <cellStyle name="Comma 49 3 2 3 3 4" xfId="5694" xr:uid="{00000000-0005-0000-0000-000086160000}"/>
    <cellStyle name="Comma 49 3 2 3 4" xfId="5695" xr:uid="{00000000-0005-0000-0000-000087160000}"/>
    <cellStyle name="Comma 49 3 2 3 5" xfId="5696" xr:uid="{00000000-0005-0000-0000-000088160000}"/>
    <cellStyle name="Comma 49 3 2 3 6" xfId="5697" xr:uid="{00000000-0005-0000-0000-000089160000}"/>
    <cellStyle name="Comma 49 3 2 4" xfId="5698" xr:uid="{00000000-0005-0000-0000-00008A160000}"/>
    <cellStyle name="Comma 49 3 2 4 2" xfId="5699" xr:uid="{00000000-0005-0000-0000-00008B160000}"/>
    <cellStyle name="Comma 49 3 2 4 2 2" xfId="5700" xr:uid="{00000000-0005-0000-0000-00008C160000}"/>
    <cellStyle name="Comma 49 3 2 4 2 3" xfId="5701" xr:uid="{00000000-0005-0000-0000-00008D160000}"/>
    <cellStyle name="Comma 49 3 2 4 2 4" xfId="5702" xr:uid="{00000000-0005-0000-0000-00008E160000}"/>
    <cellStyle name="Comma 49 3 2 4 3" xfId="5703" xr:uid="{00000000-0005-0000-0000-00008F160000}"/>
    <cellStyle name="Comma 49 3 2 4 4" xfId="5704" xr:uid="{00000000-0005-0000-0000-000090160000}"/>
    <cellStyle name="Comma 49 3 2 4 5" xfId="5705" xr:uid="{00000000-0005-0000-0000-000091160000}"/>
    <cellStyle name="Comma 49 3 2 5" xfId="5706" xr:uid="{00000000-0005-0000-0000-000092160000}"/>
    <cellStyle name="Comma 49 3 2 5 2" xfId="5707" xr:uid="{00000000-0005-0000-0000-000093160000}"/>
    <cellStyle name="Comma 49 3 2 5 3" xfId="5708" xr:uid="{00000000-0005-0000-0000-000094160000}"/>
    <cellStyle name="Comma 49 3 2 5 4" xfId="5709" xr:uid="{00000000-0005-0000-0000-000095160000}"/>
    <cellStyle name="Comma 49 3 2 6" xfId="5710" xr:uid="{00000000-0005-0000-0000-000096160000}"/>
    <cellStyle name="Comma 49 3 2 7" xfId="5711" xr:uid="{00000000-0005-0000-0000-000097160000}"/>
    <cellStyle name="Comma 49 3 2 8" xfId="5712" xr:uid="{00000000-0005-0000-0000-000098160000}"/>
    <cellStyle name="Comma 49 3 3" xfId="5713" xr:uid="{00000000-0005-0000-0000-000099160000}"/>
    <cellStyle name="Comma 49 3 3 2" xfId="5714" xr:uid="{00000000-0005-0000-0000-00009A160000}"/>
    <cellStyle name="Comma 49 3 3 2 2" xfId="5715" xr:uid="{00000000-0005-0000-0000-00009B160000}"/>
    <cellStyle name="Comma 49 3 3 2 2 2" xfId="5716" xr:uid="{00000000-0005-0000-0000-00009C160000}"/>
    <cellStyle name="Comma 49 3 3 2 2 2 2" xfId="5717" xr:uid="{00000000-0005-0000-0000-00009D160000}"/>
    <cellStyle name="Comma 49 3 3 2 2 2 3" xfId="5718" xr:uid="{00000000-0005-0000-0000-00009E160000}"/>
    <cellStyle name="Comma 49 3 3 2 2 2 4" xfId="5719" xr:uid="{00000000-0005-0000-0000-00009F160000}"/>
    <cellStyle name="Comma 49 3 3 2 2 3" xfId="5720" xr:uid="{00000000-0005-0000-0000-0000A0160000}"/>
    <cellStyle name="Comma 49 3 3 2 2 4" xfId="5721" xr:uid="{00000000-0005-0000-0000-0000A1160000}"/>
    <cellStyle name="Comma 49 3 3 2 2 5" xfId="5722" xr:uid="{00000000-0005-0000-0000-0000A2160000}"/>
    <cellStyle name="Comma 49 3 3 2 3" xfId="5723" xr:uid="{00000000-0005-0000-0000-0000A3160000}"/>
    <cellStyle name="Comma 49 3 3 2 3 2" xfId="5724" xr:uid="{00000000-0005-0000-0000-0000A4160000}"/>
    <cellStyle name="Comma 49 3 3 2 3 3" xfId="5725" xr:uid="{00000000-0005-0000-0000-0000A5160000}"/>
    <cellStyle name="Comma 49 3 3 2 3 4" xfId="5726" xr:uid="{00000000-0005-0000-0000-0000A6160000}"/>
    <cellStyle name="Comma 49 3 3 2 4" xfId="5727" xr:uid="{00000000-0005-0000-0000-0000A7160000}"/>
    <cellStyle name="Comma 49 3 3 2 5" xfId="5728" xr:uid="{00000000-0005-0000-0000-0000A8160000}"/>
    <cellStyle name="Comma 49 3 3 2 6" xfId="5729" xr:uid="{00000000-0005-0000-0000-0000A9160000}"/>
    <cellStyle name="Comma 49 3 3 3" xfId="5730" xr:uid="{00000000-0005-0000-0000-0000AA160000}"/>
    <cellStyle name="Comma 49 3 3 3 2" xfId="5731" xr:uid="{00000000-0005-0000-0000-0000AB160000}"/>
    <cellStyle name="Comma 49 3 3 3 2 2" xfId="5732" xr:uid="{00000000-0005-0000-0000-0000AC160000}"/>
    <cellStyle name="Comma 49 3 3 3 2 2 2" xfId="5733" xr:uid="{00000000-0005-0000-0000-0000AD160000}"/>
    <cellStyle name="Comma 49 3 3 3 2 2 3" xfId="5734" xr:uid="{00000000-0005-0000-0000-0000AE160000}"/>
    <cellStyle name="Comma 49 3 3 3 2 2 4" xfId="5735" xr:uid="{00000000-0005-0000-0000-0000AF160000}"/>
    <cellStyle name="Comma 49 3 3 3 2 3" xfId="5736" xr:uid="{00000000-0005-0000-0000-0000B0160000}"/>
    <cellStyle name="Comma 49 3 3 3 2 4" xfId="5737" xr:uid="{00000000-0005-0000-0000-0000B1160000}"/>
    <cellStyle name="Comma 49 3 3 3 2 5" xfId="5738" xr:uid="{00000000-0005-0000-0000-0000B2160000}"/>
    <cellStyle name="Comma 49 3 3 3 3" xfId="5739" xr:uid="{00000000-0005-0000-0000-0000B3160000}"/>
    <cellStyle name="Comma 49 3 3 3 3 2" xfId="5740" xr:uid="{00000000-0005-0000-0000-0000B4160000}"/>
    <cellStyle name="Comma 49 3 3 3 3 3" xfId="5741" xr:uid="{00000000-0005-0000-0000-0000B5160000}"/>
    <cellStyle name="Comma 49 3 3 3 3 4" xfId="5742" xr:uid="{00000000-0005-0000-0000-0000B6160000}"/>
    <cellStyle name="Comma 49 3 3 3 4" xfId="5743" xr:uid="{00000000-0005-0000-0000-0000B7160000}"/>
    <cellStyle name="Comma 49 3 3 3 5" xfId="5744" xr:uid="{00000000-0005-0000-0000-0000B8160000}"/>
    <cellStyle name="Comma 49 3 3 3 6" xfId="5745" xr:uid="{00000000-0005-0000-0000-0000B9160000}"/>
    <cellStyle name="Comma 49 3 3 4" xfId="5746" xr:uid="{00000000-0005-0000-0000-0000BA160000}"/>
    <cellStyle name="Comma 49 3 3 4 2" xfId="5747" xr:uid="{00000000-0005-0000-0000-0000BB160000}"/>
    <cellStyle name="Comma 49 3 3 4 2 2" xfId="5748" xr:uid="{00000000-0005-0000-0000-0000BC160000}"/>
    <cellStyle name="Comma 49 3 3 4 2 3" xfId="5749" xr:uid="{00000000-0005-0000-0000-0000BD160000}"/>
    <cellStyle name="Comma 49 3 3 4 2 4" xfId="5750" xr:uid="{00000000-0005-0000-0000-0000BE160000}"/>
    <cellStyle name="Comma 49 3 3 4 3" xfId="5751" xr:uid="{00000000-0005-0000-0000-0000BF160000}"/>
    <cellStyle name="Comma 49 3 3 4 4" xfId="5752" xr:uid="{00000000-0005-0000-0000-0000C0160000}"/>
    <cellStyle name="Comma 49 3 3 4 5" xfId="5753" xr:uid="{00000000-0005-0000-0000-0000C1160000}"/>
    <cellStyle name="Comma 49 3 3 5" xfId="5754" xr:uid="{00000000-0005-0000-0000-0000C2160000}"/>
    <cellStyle name="Comma 49 3 3 5 2" xfId="5755" xr:uid="{00000000-0005-0000-0000-0000C3160000}"/>
    <cellStyle name="Comma 49 3 3 5 3" xfId="5756" xr:uid="{00000000-0005-0000-0000-0000C4160000}"/>
    <cellStyle name="Comma 49 3 3 5 4" xfId="5757" xr:uid="{00000000-0005-0000-0000-0000C5160000}"/>
    <cellStyle name="Comma 49 3 3 6" xfId="5758" xr:uid="{00000000-0005-0000-0000-0000C6160000}"/>
    <cellStyle name="Comma 49 3 3 7" xfId="5759" xr:uid="{00000000-0005-0000-0000-0000C7160000}"/>
    <cellStyle name="Comma 49 3 3 8" xfId="5760" xr:uid="{00000000-0005-0000-0000-0000C8160000}"/>
    <cellStyle name="Comma 49 3 4" xfId="5761" xr:uid="{00000000-0005-0000-0000-0000C9160000}"/>
    <cellStyle name="Comma 49 3 4 2" xfId="5762" xr:uid="{00000000-0005-0000-0000-0000CA160000}"/>
    <cellStyle name="Comma 49 3 4 2 2" xfId="5763" xr:uid="{00000000-0005-0000-0000-0000CB160000}"/>
    <cellStyle name="Comma 49 3 4 2 2 2" xfId="5764" xr:uid="{00000000-0005-0000-0000-0000CC160000}"/>
    <cellStyle name="Comma 49 3 4 2 2 3" xfId="5765" xr:uid="{00000000-0005-0000-0000-0000CD160000}"/>
    <cellStyle name="Comma 49 3 4 2 2 4" xfId="5766" xr:uid="{00000000-0005-0000-0000-0000CE160000}"/>
    <cellStyle name="Comma 49 3 4 2 3" xfId="5767" xr:uid="{00000000-0005-0000-0000-0000CF160000}"/>
    <cellStyle name="Comma 49 3 4 2 4" xfId="5768" xr:uid="{00000000-0005-0000-0000-0000D0160000}"/>
    <cellStyle name="Comma 49 3 4 2 5" xfId="5769" xr:uid="{00000000-0005-0000-0000-0000D1160000}"/>
    <cellStyle name="Comma 49 3 4 3" xfId="5770" xr:uid="{00000000-0005-0000-0000-0000D2160000}"/>
    <cellStyle name="Comma 49 3 4 3 2" xfId="5771" xr:uid="{00000000-0005-0000-0000-0000D3160000}"/>
    <cellStyle name="Comma 49 3 4 3 3" xfId="5772" xr:uid="{00000000-0005-0000-0000-0000D4160000}"/>
    <cellStyle name="Comma 49 3 4 3 4" xfId="5773" xr:uid="{00000000-0005-0000-0000-0000D5160000}"/>
    <cellStyle name="Comma 49 3 4 4" xfId="5774" xr:uid="{00000000-0005-0000-0000-0000D6160000}"/>
    <cellStyle name="Comma 49 3 4 5" xfId="5775" xr:uid="{00000000-0005-0000-0000-0000D7160000}"/>
    <cellStyle name="Comma 49 3 4 6" xfId="5776" xr:uid="{00000000-0005-0000-0000-0000D8160000}"/>
    <cellStyle name="Comma 49 3 5" xfId="5777" xr:uid="{00000000-0005-0000-0000-0000D9160000}"/>
    <cellStyle name="Comma 49 3 5 2" xfId="5778" xr:uid="{00000000-0005-0000-0000-0000DA160000}"/>
    <cellStyle name="Comma 49 3 5 2 2" xfId="5779" xr:uid="{00000000-0005-0000-0000-0000DB160000}"/>
    <cellStyle name="Comma 49 3 5 2 2 2" xfId="5780" xr:uid="{00000000-0005-0000-0000-0000DC160000}"/>
    <cellStyle name="Comma 49 3 5 2 2 3" xfId="5781" xr:uid="{00000000-0005-0000-0000-0000DD160000}"/>
    <cellStyle name="Comma 49 3 5 2 2 4" xfId="5782" xr:uid="{00000000-0005-0000-0000-0000DE160000}"/>
    <cellStyle name="Comma 49 3 5 2 3" xfId="5783" xr:uid="{00000000-0005-0000-0000-0000DF160000}"/>
    <cellStyle name="Comma 49 3 5 2 4" xfId="5784" xr:uid="{00000000-0005-0000-0000-0000E0160000}"/>
    <cellStyle name="Comma 49 3 5 2 5" xfId="5785" xr:uid="{00000000-0005-0000-0000-0000E1160000}"/>
    <cellStyle name="Comma 49 3 5 3" xfId="5786" xr:uid="{00000000-0005-0000-0000-0000E2160000}"/>
    <cellStyle name="Comma 49 3 5 3 2" xfId="5787" xr:uid="{00000000-0005-0000-0000-0000E3160000}"/>
    <cellStyle name="Comma 49 3 5 3 3" xfId="5788" xr:uid="{00000000-0005-0000-0000-0000E4160000}"/>
    <cellStyle name="Comma 49 3 5 3 4" xfId="5789" xr:uid="{00000000-0005-0000-0000-0000E5160000}"/>
    <cellStyle name="Comma 49 3 5 4" xfId="5790" xr:uid="{00000000-0005-0000-0000-0000E6160000}"/>
    <cellStyle name="Comma 49 3 5 5" xfId="5791" xr:uid="{00000000-0005-0000-0000-0000E7160000}"/>
    <cellStyle name="Comma 49 3 5 6" xfId="5792" xr:uid="{00000000-0005-0000-0000-0000E8160000}"/>
    <cellStyle name="Comma 49 3 6" xfId="5793" xr:uid="{00000000-0005-0000-0000-0000E9160000}"/>
    <cellStyle name="Comma 49 3 6 2" xfId="5794" xr:uid="{00000000-0005-0000-0000-0000EA160000}"/>
    <cellStyle name="Comma 49 3 6 2 2" xfId="5795" xr:uid="{00000000-0005-0000-0000-0000EB160000}"/>
    <cellStyle name="Comma 49 3 6 2 3" xfId="5796" xr:uid="{00000000-0005-0000-0000-0000EC160000}"/>
    <cellStyle name="Comma 49 3 6 2 4" xfId="5797" xr:uid="{00000000-0005-0000-0000-0000ED160000}"/>
    <cellStyle name="Comma 49 3 6 3" xfId="5798" xr:uid="{00000000-0005-0000-0000-0000EE160000}"/>
    <cellStyle name="Comma 49 3 6 4" xfId="5799" xr:uid="{00000000-0005-0000-0000-0000EF160000}"/>
    <cellStyle name="Comma 49 3 6 5" xfId="5800" xr:uid="{00000000-0005-0000-0000-0000F0160000}"/>
    <cellStyle name="Comma 49 3 7" xfId="5801" xr:uid="{00000000-0005-0000-0000-0000F1160000}"/>
    <cellStyle name="Comma 49 3 7 2" xfId="5802" xr:uid="{00000000-0005-0000-0000-0000F2160000}"/>
    <cellStyle name="Comma 49 3 7 3" xfId="5803" xr:uid="{00000000-0005-0000-0000-0000F3160000}"/>
    <cellStyle name="Comma 49 3 7 4" xfId="5804" xr:uid="{00000000-0005-0000-0000-0000F4160000}"/>
    <cellStyle name="Comma 49 3 8" xfId="5805" xr:uid="{00000000-0005-0000-0000-0000F5160000}"/>
    <cellStyle name="Comma 49 3 9" xfId="5806" xr:uid="{00000000-0005-0000-0000-0000F6160000}"/>
    <cellStyle name="Comma 49 4" xfId="5807" xr:uid="{00000000-0005-0000-0000-0000F7160000}"/>
    <cellStyle name="Comma 49 4 2" xfId="5808" xr:uid="{00000000-0005-0000-0000-0000F8160000}"/>
    <cellStyle name="Comma 49 4 2 2" xfId="5809" xr:uid="{00000000-0005-0000-0000-0000F9160000}"/>
    <cellStyle name="Comma 49 4 2 2 2" xfId="5810" xr:uid="{00000000-0005-0000-0000-0000FA160000}"/>
    <cellStyle name="Comma 49 4 2 2 2 2" xfId="5811" xr:uid="{00000000-0005-0000-0000-0000FB160000}"/>
    <cellStyle name="Comma 49 4 2 2 2 3" xfId="5812" xr:uid="{00000000-0005-0000-0000-0000FC160000}"/>
    <cellStyle name="Comma 49 4 2 2 2 4" xfId="5813" xr:uid="{00000000-0005-0000-0000-0000FD160000}"/>
    <cellStyle name="Comma 49 4 2 2 3" xfId="5814" xr:uid="{00000000-0005-0000-0000-0000FE160000}"/>
    <cellStyle name="Comma 49 4 2 2 4" xfId="5815" xr:uid="{00000000-0005-0000-0000-0000FF160000}"/>
    <cellStyle name="Comma 49 4 2 2 5" xfId="5816" xr:uid="{00000000-0005-0000-0000-000000170000}"/>
    <cellStyle name="Comma 49 4 2 3" xfId="5817" xr:uid="{00000000-0005-0000-0000-000001170000}"/>
    <cellStyle name="Comma 49 4 2 3 2" xfId="5818" xr:uid="{00000000-0005-0000-0000-000002170000}"/>
    <cellStyle name="Comma 49 4 2 3 3" xfId="5819" xr:uid="{00000000-0005-0000-0000-000003170000}"/>
    <cellStyle name="Comma 49 4 2 3 4" xfId="5820" xr:uid="{00000000-0005-0000-0000-000004170000}"/>
    <cellStyle name="Comma 49 4 2 4" xfId="5821" xr:uid="{00000000-0005-0000-0000-000005170000}"/>
    <cellStyle name="Comma 49 4 2 5" xfId="5822" xr:uid="{00000000-0005-0000-0000-000006170000}"/>
    <cellStyle name="Comma 49 4 2 6" xfId="5823" xr:uid="{00000000-0005-0000-0000-000007170000}"/>
    <cellStyle name="Comma 49 4 3" xfId="5824" xr:uid="{00000000-0005-0000-0000-000008170000}"/>
    <cellStyle name="Comma 49 4 3 2" xfId="5825" xr:uid="{00000000-0005-0000-0000-000009170000}"/>
    <cellStyle name="Comma 49 4 3 2 2" xfId="5826" xr:uid="{00000000-0005-0000-0000-00000A170000}"/>
    <cellStyle name="Comma 49 4 3 2 2 2" xfId="5827" xr:uid="{00000000-0005-0000-0000-00000B170000}"/>
    <cellStyle name="Comma 49 4 3 2 2 3" xfId="5828" xr:uid="{00000000-0005-0000-0000-00000C170000}"/>
    <cellStyle name="Comma 49 4 3 2 2 4" xfId="5829" xr:uid="{00000000-0005-0000-0000-00000D170000}"/>
    <cellStyle name="Comma 49 4 3 2 3" xfId="5830" xr:uid="{00000000-0005-0000-0000-00000E170000}"/>
    <cellStyle name="Comma 49 4 3 2 4" xfId="5831" xr:uid="{00000000-0005-0000-0000-00000F170000}"/>
    <cellStyle name="Comma 49 4 3 2 5" xfId="5832" xr:uid="{00000000-0005-0000-0000-000010170000}"/>
    <cellStyle name="Comma 49 4 3 3" xfId="5833" xr:uid="{00000000-0005-0000-0000-000011170000}"/>
    <cellStyle name="Comma 49 4 3 3 2" xfId="5834" xr:uid="{00000000-0005-0000-0000-000012170000}"/>
    <cellStyle name="Comma 49 4 3 3 3" xfId="5835" xr:uid="{00000000-0005-0000-0000-000013170000}"/>
    <cellStyle name="Comma 49 4 3 3 4" xfId="5836" xr:uid="{00000000-0005-0000-0000-000014170000}"/>
    <cellStyle name="Comma 49 4 3 4" xfId="5837" xr:uid="{00000000-0005-0000-0000-000015170000}"/>
    <cellStyle name="Comma 49 4 3 5" xfId="5838" xr:uid="{00000000-0005-0000-0000-000016170000}"/>
    <cellStyle name="Comma 49 4 3 6" xfId="5839" xr:uid="{00000000-0005-0000-0000-000017170000}"/>
    <cellStyle name="Comma 49 4 4" xfId="5840" xr:uid="{00000000-0005-0000-0000-000018170000}"/>
    <cellStyle name="Comma 49 4 4 2" xfId="5841" xr:uid="{00000000-0005-0000-0000-000019170000}"/>
    <cellStyle name="Comma 49 4 4 2 2" xfId="5842" xr:uid="{00000000-0005-0000-0000-00001A170000}"/>
    <cellStyle name="Comma 49 4 4 2 3" xfId="5843" xr:uid="{00000000-0005-0000-0000-00001B170000}"/>
    <cellStyle name="Comma 49 4 4 2 4" xfId="5844" xr:uid="{00000000-0005-0000-0000-00001C170000}"/>
    <cellStyle name="Comma 49 4 4 3" xfId="5845" xr:uid="{00000000-0005-0000-0000-00001D170000}"/>
    <cellStyle name="Comma 49 4 4 4" xfId="5846" xr:uid="{00000000-0005-0000-0000-00001E170000}"/>
    <cellStyle name="Comma 49 4 4 5" xfId="5847" xr:uid="{00000000-0005-0000-0000-00001F170000}"/>
    <cellStyle name="Comma 49 4 5" xfId="5848" xr:uid="{00000000-0005-0000-0000-000020170000}"/>
    <cellStyle name="Comma 49 4 5 2" xfId="5849" xr:uid="{00000000-0005-0000-0000-000021170000}"/>
    <cellStyle name="Comma 49 4 5 3" xfId="5850" xr:uid="{00000000-0005-0000-0000-000022170000}"/>
    <cellStyle name="Comma 49 4 5 4" xfId="5851" xr:uid="{00000000-0005-0000-0000-000023170000}"/>
    <cellStyle name="Comma 49 4 6" xfId="5852" xr:uid="{00000000-0005-0000-0000-000024170000}"/>
    <cellStyle name="Comma 49 4 7" xfId="5853" xr:uid="{00000000-0005-0000-0000-000025170000}"/>
    <cellStyle name="Comma 49 4 8" xfId="5854" xr:uid="{00000000-0005-0000-0000-000026170000}"/>
    <cellStyle name="Comma 49 5" xfId="5855" xr:uid="{00000000-0005-0000-0000-000027170000}"/>
    <cellStyle name="Comma 49 5 2" xfId="5856" xr:uid="{00000000-0005-0000-0000-000028170000}"/>
    <cellStyle name="Comma 49 5 2 2" xfId="5857" xr:uid="{00000000-0005-0000-0000-000029170000}"/>
    <cellStyle name="Comma 49 5 2 2 2" xfId="5858" xr:uid="{00000000-0005-0000-0000-00002A170000}"/>
    <cellStyle name="Comma 49 5 2 2 2 2" xfId="5859" xr:uid="{00000000-0005-0000-0000-00002B170000}"/>
    <cellStyle name="Comma 49 5 2 2 2 3" xfId="5860" xr:uid="{00000000-0005-0000-0000-00002C170000}"/>
    <cellStyle name="Comma 49 5 2 2 2 4" xfId="5861" xr:uid="{00000000-0005-0000-0000-00002D170000}"/>
    <cellStyle name="Comma 49 5 2 2 3" xfId="5862" xr:uid="{00000000-0005-0000-0000-00002E170000}"/>
    <cellStyle name="Comma 49 5 2 2 4" xfId="5863" xr:uid="{00000000-0005-0000-0000-00002F170000}"/>
    <cellStyle name="Comma 49 5 2 2 5" xfId="5864" xr:uid="{00000000-0005-0000-0000-000030170000}"/>
    <cellStyle name="Comma 49 5 2 3" xfId="5865" xr:uid="{00000000-0005-0000-0000-000031170000}"/>
    <cellStyle name="Comma 49 5 2 3 2" xfId="5866" xr:uid="{00000000-0005-0000-0000-000032170000}"/>
    <cellStyle name="Comma 49 5 2 3 3" xfId="5867" xr:uid="{00000000-0005-0000-0000-000033170000}"/>
    <cellStyle name="Comma 49 5 2 3 4" xfId="5868" xr:uid="{00000000-0005-0000-0000-000034170000}"/>
    <cellStyle name="Comma 49 5 2 4" xfId="5869" xr:uid="{00000000-0005-0000-0000-000035170000}"/>
    <cellStyle name="Comma 49 5 2 5" xfId="5870" xr:uid="{00000000-0005-0000-0000-000036170000}"/>
    <cellStyle name="Comma 49 5 2 6" xfId="5871" xr:uid="{00000000-0005-0000-0000-000037170000}"/>
    <cellStyle name="Comma 49 5 3" xfId="5872" xr:uid="{00000000-0005-0000-0000-000038170000}"/>
    <cellStyle name="Comma 49 5 3 2" xfId="5873" xr:uid="{00000000-0005-0000-0000-000039170000}"/>
    <cellStyle name="Comma 49 5 3 2 2" xfId="5874" xr:uid="{00000000-0005-0000-0000-00003A170000}"/>
    <cellStyle name="Comma 49 5 3 2 2 2" xfId="5875" xr:uid="{00000000-0005-0000-0000-00003B170000}"/>
    <cellStyle name="Comma 49 5 3 2 2 3" xfId="5876" xr:uid="{00000000-0005-0000-0000-00003C170000}"/>
    <cellStyle name="Comma 49 5 3 2 2 4" xfId="5877" xr:uid="{00000000-0005-0000-0000-00003D170000}"/>
    <cellStyle name="Comma 49 5 3 2 3" xfId="5878" xr:uid="{00000000-0005-0000-0000-00003E170000}"/>
    <cellStyle name="Comma 49 5 3 2 4" xfId="5879" xr:uid="{00000000-0005-0000-0000-00003F170000}"/>
    <cellStyle name="Comma 49 5 3 2 5" xfId="5880" xr:uid="{00000000-0005-0000-0000-000040170000}"/>
    <cellStyle name="Comma 49 5 3 3" xfId="5881" xr:uid="{00000000-0005-0000-0000-000041170000}"/>
    <cellStyle name="Comma 49 5 3 3 2" xfId="5882" xr:uid="{00000000-0005-0000-0000-000042170000}"/>
    <cellStyle name="Comma 49 5 3 3 3" xfId="5883" xr:uid="{00000000-0005-0000-0000-000043170000}"/>
    <cellStyle name="Comma 49 5 3 3 4" xfId="5884" xr:uid="{00000000-0005-0000-0000-000044170000}"/>
    <cellStyle name="Comma 49 5 3 4" xfId="5885" xr:uid="{00000000-0005-0000-0000-000045170000}"/>
    <cellStyle name="Comma 49 5 3 5" xfId="5886" xr:uid="{00000000-0005-0000-0000-000046170000}"/>
    <cellStyle name="Comma 49 5 3 6" xfId="5887" xr:uid="{00000000-0005-0000-0000-000047170000}"/>
    <cellStyle name="Comma 49 5 4" xfId="5888" xr:uid="{00000000-0005-0000-0000-000048170000}"/>
    <cellStyle name="Comma 49 5 4 2" xfId="5889" xr:uid="{00000000-0005-0000-0000-000049170000}"/>
    <cellStyle name="Comma 49 5 4 2 2" xfId="5890" xr:uid="{00000000-0005-0000-0000-00004A170000}"/>
    <cellStyle name="Comma 49 5 4 2 3" xfId="5891" xr:uid="{00000000-0005-0000-0000-00004B170000}"/>
    <cellStyle name="Comma 49 5 4 2 4" xfId="5892" xr:uid="{00000000-0005-0000-0000-00004C170000}"/>
    <cellStyle name="Comma 49 5 4 3" xfId="5893" xr:uid="{00000000-0005-0000-0000-00004D170000}"/>
    <cellStyle name="Comma 49 5 4 4" xfId="5894" xr:uid="{00000000-0005-0000-0000-00004E170000}"/>
    <cellStyle name="Comma 49 5 4 5" xfId="5895" xr:uid="{00000000-0005-0000-0000-00004F170000}"/>
    <cellStyle name="Comma 49 5 5" xfId="5896" xr:uid="{00000000-0005-0000-0000-000050170000}"/>
    <cellStyle name="Comma 49 5 5 2" xfId="5897" xr:uid="{00000000-0005-0000-0000-000051170000}"/>
    <cellStyle name="Comma 49 5 5 3" xfId="5898" xr:uid="{00000000-0005-0000-0000-000052170000}"/>
    <cellStyle name="Comma 49 5 5 4" xfId="5899" xr:uid="{00000000-0005-0000-0000-000053170000}"/>
    <cellStyle name="Comma 49 5 6" xfId="5900" xr:uid="{00000000-0005-0000-0000-000054170000}"/>
    <cellStyle name="Comma 49 5 7" xfId="5901" xr:uid="{00000000-0005-0000-0000-000055170000}"/>
    <cellStyle name="Comma 49 5 8" xfId="5902" xr:uid="{00000000-0005-0000-0000-000056170000}"/>
    <cellStyle name="Comma 49 6" xfId="5903" xr:uid="{00000000-0005-0000-0000-000057170000}"/>
    <cellStyle name="Comma 49 6 2" xfId="5904" xr:uid="{00000000-0005-0000-0000-000058170000}"/>
    <cellStyle name="Comma 49 6 2 2" xfId="5905" xr:uid="{00000000-0005-0000-0000-000059170000}"/>
    <cellStyle name="Comma 49 6 2 2 2" xfId="5906" xr:uid="{00000000-0005-0000-0000-00005A170000}"/>
    <cellStyle name="Comma 49 6 2 2 3" xfId="5907" xr:uid="{00000000-0005-0000-0000-00005B170000}"/>
    <cellStyle name="Comma 49 6 2 2 4" xfId="5908" xr:uid="{00000000-0005-0000-0000-00005C170000}"/>
    <cellStyle name="Comma 49 6 2 3" xfId="5909" xr:uid="{00000000-0005-0000-0000-00005D170000}"/>
    <cellStyle name="Comma 49 6 2 4" xfId="5910" xr:uid="{00000000-0005-0000-0000-00005E170000}"/>
    <cellStyle name="Comma 49 6 2 5" xfId="5911" xr:uid="{00000000-0005-0000-0000-00005F170000}"/>
    <cellStyle name="Comma 49 6 3" xfId="5912" xr:uid="{00000000-0005-0000-0000-000060170000}"/>
    <cellStyle name="Comma 49 6 3 2" xfId="5913" xr:uid="{00000000-0005-0000-0000-000061170000}"/>
    <cellStyle name="Comma 49 6 3 3" xfId="5914" xr:uid="{00000000-0005-0000-0000-000062170000}"/>
    <cellStyle name="Comma 49 6 3 4" xfId="5915" xr:uid="{00000000-0005-0000-0000-000063170000}"/>
    <cellStyle name="Comma 49 6 4" xfId="5916" xr:uid="{00000000-0005-0000-0000-000064170000}"/>
    <cellStyle name="Comma 49 6 5" xfId="5917" xr:uid="{00000000-0005-0000-0000-000065170000}"/>
    <cellStyle name="Comma 49 6 6" xfId="5918" xr:uid="{00000000-0005-0000-0000-000066170000}"/>
    <cellStyle name="Comma 49 7" xfId="5919" xr:uid="{00000000-0005-0000-0000-000067170000}"/>
    <cellStyle name="Comma 49 7 2" xfId="5920" xr:uid="{00000000-0005-0000-0000-000068170000}"/>
    <cellStyle name="Comma 49 7 2 2" xfId="5921" xr:uid="{00000000-0005-0000-0000-000069170000}"/>
    <cellStyle name="Comma 49 7 2 2 2" xfId="5922" xr:uid="{00000000-0005-0000-0000-00006A170000}"/>
    <cellStyle name="Comma 49 7 2 2 3" xfId="5923" xr:uid="{00000000-0005-0000-0000-00006B170000}"/>
    <cellStyle name="Comma 49 7 2 2 4" xfId="5924" xr:uid="{00000000-0005-0000-0000-00006C170000}"/>
    <cellStyle name="Comma 49 7 2 3" xfId="5925" xr:uid="{00000000-0005-0000-0000-00006D170000}"/>
    <cellStyle name="Comma 49 7 2 4" xfId="5926" xr:uid="{00000000-0005-0000-0000-00006E170000}"/>
    <cellStyle name="Comma 49 7 2 5" xfId="5927" xr:uid="{00000000-0005-0000-0000-00006F170000}"/>
    <cellStyle name="Comma 49 7 3" xfId="5928" xr:uid="{00000000-0005-0000-0000-000070170000}"/>
    <cellStyle name="Comma 49 7 3 2" xfId="5929" xr:uid="{00000000-0005-0000-0000-000071170000}"/>
    <cellStyle name="Comma 49 7 3 3" xfId="5930" xr:uid="{00000000-0005-0000-0000-000072170000}"/>
    <cellStyle name="Comma 49 7 3 4" xfId="5931" xr:uid="{00000000-0005-0000-0000-000073170000}"/>
    <cellStyle name="Comma 49 7 4" xfId="5932" xr:uid="{00000000-0005-0000-0000-000074170000}"/>
    <cellStyle name="Comma 49 7 5" xfId="5933" xr:uid="{00000000-0005-0000-0000-000075170000}"/>
    <cellStyle name="Comma 49 7 6" xfId="5934" xr:uid="{00000000-0005-0000-0000-000076170000}"/>
    <cellStyle name="Comma 49 8" xfId="5935" xr:uid="{00000000-0005-0000-0000-000077170000}"/>
    <cellStyle name="Comma 49 8 2" xfId="5936" xr:uid="{00000000-0005-0000-0000-000078170000}"/>
    <cellStyle name="Comma 49 8 2 2" xfId="5937" xr:uid="{00000000-0005-0000-0000-000079170000}"/>
    <cellStyle name="Comma 49 8 2 3" xfId="5938" xr:uid="{00000000-0005-0000-0000-00007A170000}"/>
    <cellStyle name="Comma 49 8 2 4" xfId="5939" xr:uid="{00000000-0005-0000-0000-00007B170000}"/>
    <cellStyle name="Comma 49 8 3" xfId="5940" xr:uid="{00000000-0005-0000-0000-00007C170000}"/>
    <cellStyle name="Comma 49 8 4" xfId="5941" xr:uid="{00000000-0005-0000-0000-00007D170000}"/>
    <cellStyle name="Comma 49 8 5" xfId="5942" xr:uid="{00000000-0005-0000-0000-00007E170000}"/>
    <cellStyle name="Comma 49 9" xfId="5943" xr:uid="{00000000-0005-0000-0000-00007F170000}"/>
    <cellStyle name="Comma 49 9 2" xfId="5944" xr:uid="{00000000-0005-0000-0000-000080170000}"/>
    <cellStyle name="Comma 49 9 3" xfId="5945" xr:uid="{00000000-0005-0000-0000-000081170000}"/>
    <cellStyle name="Comma 49 9 4" xfId="5946" xr:uid="{00000000-0005-0000-0000-000082170000}"/>
    <cellStyle name="Comma 5" xfId="5947" xr:uid="{00000000-0005-0000-0000-000083170000}"/>
    <cellStyle name="Comma 5 2" xfId="5948" xr:uid="{00000000-0005-0000-0000-000084170000}"/>
    <cellStyle name="Comma 5 2 2" xfId="5949" xr:uid="{00000000-0005-0000-0000-000085170000}"/>
    <cellStyle name="Comma 5 2 2 2" xfId="5950" xr:uid="{00000000-0005-0000-0000-000086170000}"/>
    <cellStyle name="Comma 5 2 3" xfId="5951" xr:uid="{00000000-0005-0000-0000-000087170000}"/>
    <cellStyle name="Comma 5 2 3 2" xfId="5952" xr:uid="{00000000-0005-0000-0000-000088170000}"/>
    <cellStyle name="Comma 5 3" xfId="5953" xr:uid="{00000000-0005-0000-0000-000089170000}"/>
    <cellStyle name="Comma 5 3 2" xfId="5954" xr:uid="{00000000-0005-0000-0000-00008A170000}"/>
    <cellStyle name="Comma 5 4" xfId="5955" xr:uid="{00000000-0005-0000-0000-00008B170000}"/>
    <cellStyle name="Comma 50" xfId="5956" xr:uid="{00000000-0005-0000-0000-00008C170000}"/>
    <cellStyle name="Comma 50 2" xfId="5957" xr:uid="{00000000-0005-0000-0000-00008D170000}"/>
    <cellStyle name="Comma 51" xfId="5958" xr:uid="{00000000-0005-0000-0000-00008E170000}"/>
    <cellStyle name="Comma 51 2" xfId="5959" xr:uid="{00000000-0005-0000-0000-00008F170000}"/>
    <cellStyle name="Comma 51 2 2" xfId="5960" xr:uid="{00000000-0005-0000-0000-000090170000}"/>
    <cellStyle name="Comma 52" xfId="5961" xr:uid="{00000000-0005-0000-0000-000091170000}"/>
    <cellStyle name="Comma 52 2" xfId="5962" xr:uid="{00000000-0005-0000-0000-000092170000}"/>
    <cellStyle name="Comma 53" xfId="5963" xr:uid="{00000000-0005-0000-0000-000093170000}"/>
    <cellStyle name="Comma 53 10" xfId="5964" xr:uid="{00000000-0005-0000-0000-000094170000}"/>
    <cellStyle name="Comma 53 11" xfId="5965" xr:uid="{00000000-0005-0000-0000-000095170000}"/>
    <cellStyle name="Comma 53 12" xfId="5966" xr:uid="{00000000-0005-0000-0000-000096170000}"/>
    <cellStyle name="Comma 53 2" xfId="5967" xr:uid="{00000000-0005-0000-0000-000097170000}"/>
    <cellStyle name="Comma 53 2 10" xfId="5968" xr:uid="{00000000-0005-0000-0000-000098170000}"/>
    <cellStyle name="Comma 53 2 2" xfId="5969" xr:uid="{00000000-0005-0000-0000-000099170000}"/>
    <cellStyle name="Comma 53 2 2 2" xfId="5970" xr:uid="{00000000-0005-0000-0000-00009A170000}"/>
    <cellStyle name="Comma 53 2 2 2 2" xfId="5971" xr:uid="{00000000-0005-0000-0000-00009B170000}"/>
    <cellStyle name="Comma 53 2 2 2 2 2" xfId="5972" xr:uid="{00000000-0005-0000-0000-00009C170000}"/>
    <cellStyle name="Comma 53 2 2 2 2 2 2" xfId="5973" xr:uid="{00000000-0005-0000-0000-00009D170000}"/>
    <cellStyle name="Comma 53 2 2 2 2 2 3" xfId="5974" xr:uid="{00000000-0005-0000-0000-00009E170000}"/>
    <cellStyle name="Comma 53 2 2 2 2 2 4" xfId="5975" xr:uid="{00000000-0005-0000-0000-00009F170000}"/>
    <cellStyle name="Comma 53 2 2 2 2 3" xfId="5976" xr:uid="{00000000-0005-0000-0000-0000A0170000}"/>
    <cellStyle name="Comma 53 2 2 2 2 4" xfId="5977" xr:uid="{00000000-0005-0000-0000-0000A1170000}"/>
    <cellStyle name="Comma 53 2 2 2 2 5" xfId="5978" xr:uid="{00000000-0005-0000-0000-0000A2170000}"/>
    <cellStyle name="Comma 53 2 2 2 3" xfId="5979" xr:uid="{00000000-0005-0000-0000-0000A3170000}"/>
    <cellStyle name="Comma 53 2 2 2 3 2" xfId="5980" xr:uid="{00000000-0005-0000-0000-0000A4170000}"/>
    <cellStyle name="Comma 53 2 2 2 3 3" xfId="5981" xr:uid="{00000000-0005-0000-0000-0000A5170000}"/>
    <cellStyle name="Comma 53 2 2 2 3 4" xfId="5982" xr:uid="{00000000-0005-0000-0000-0000A6170000}"/>
    <cellStyle name="Comma 53 2 2 2 4" xfId="5983" xr:uid="{00000000-0005-0000-0000-0000A7170000}"/>
    <cellStyle name="Comma 53 2 2 2 5" xfId="5984" xr:uid="{00000000-0005-0000-0000-0000A8170000}"/>
    <cellStyle name="Comma 53 2 2 2 6" xfId="5985" xr:uid="{00000000-0005-0000-0000-0000A9170000}"/>
    <cellStyle name="Comma 53 2 2 3" xfId="5986" xr:uid="{00000000-0005-0000-0000-0000AA170000}"/>
    <cellStyle name="Comma 53 2 2 3 2" xfId="5987" xr:uid="{00000000-0005-0000-0000-0000AB170000}"/>
    <cellStyle name="Comma 53 2 2 3 2 2" xfId="5988" xr:uid="{00000000-0005-0000-0000-0000AC170000}"/>
    <cellStyle name="Comma 53 2 2 3 2 2 2" xfId="5989" xr:uid="{00000000-0005-0000-0000-0000AD170000}"/>
    <cellStyle name="Comma 53 2 2 3 2 2 3" xfId="5990" xr:uid="{00000000-0005-0000-0000-0000AE170000}"/>
    <cellStyle name="Comma 53 2 2 3 2 2 4" xfId="5991" xr:uid="{00000000-0005-0000-0000-0000AF170000}"/>
    <cellStyle name="Comma 53 2 2 3 2 3" xfId="5992" xr:uid="{00000000-0005-0000-0000-0000B0170000}"/>
    <cellStyle name="Comma 53 2 2 3 2 4" xfId="5993" xr:uid="{00000000-0005-0000-0000-0000B1170000}"/>
    <cellStyle name="Comma 53 2 2 3 2 5" xfId="5994" xr:uid="{00000000-0005-0000-0000-0000B2170000}"/>
    <cellStyle name="Comma 53 2 2 3 3" xfId="5995" xr:uid="{00000000-0005-0000-0000-0000B3170000}"/>
    <cellStyle name="Comma 53 2 2 3 3 2" xfId="5996" xr:uid="{00000000-0005-0000-0000-0000B4170000}"/>
    <cellStyle name="Comma 53 2 2 3 3 3" xfId="5997" xr:uid="{00000000-0005-0000-0000-0000B5170000}"/>
    <cellStyle name="Comma 53 2 2 3 3 4" xfId="5998" xr:uid="{00000000-0005-0000-0000-0000B6170000}"/>
    <cellStyle name="Comma 53 2 2 3 4" xfId="5999" xr:uid="{00000000-0005-0000-0000-0000B7170000}"/>
    <cellStyle name="Comma 53 2 2 3 5" xfId="6000" xr:uid="{00000000-0005-0000-0000-0000B8170000}"/>
    <cellStyle name="Comma 53 2 2 3 6" xfId="6001" xr:uid="{00000000-0005-0000-0000-0000B9170000}"/>
    <cellStyle name="Comma 53 2 2 4" xfId="6002" xr:uid="{00000000-0005-0000-0000-0000BA170000}"/>
    <cellStyle name="Comma 53 2 2 4 2" xfId="6003" xr:uid="{00000000-0005-0000-0000-0000BB170000}"/>
    <cellStyle name="Comma 53 2 2 4 2 2" xfId="6004" xr:uid="{00000000-0005-0000-0000-0000BC170000}"/>
    <cellStyle name="Comma 53 2 2 4 2 3" xfId="6005" xr:uid="{00000000-0005-0000-0000-0000BD170000}"/>
    <cellStyle name="Comma 53 2 2 4 2 4" xfId="6006" xr:uid="{00000000-0005-0000-0000-0000BE170000}"/>
    <cellStyle name="Comma 53 2 2 4 3" xfId="6007" xr:uid="{00000000-0005-0000-0000-0000BF170000}"/>
    <cellStyle name="Comma 53 2 2 4 4" xfId="6008" xr:uid="{00000000-0005-0000-0000-0000C0170000}"/>
    <cellStyle name="Comma 53 2 2 4 5" xfId="6009" xr:uid="{00000000-0005-0000-0000-0000C1170000}"/>
    <cellStyle name="Comma 53 2 2 5" xfId="6010" xr:uid="{00000000-0005-0000-0000-0000C2170000}"/>
    <cellStyle name="Comma 53 2 2 5 2" xfId="6011" xr:uid="{00000000-0005-0000-0000-0000C3170000}"/>
    <cellStyle name="Comma 53 2 2 5 3" xfId="6012" xr:uid="{00000000-0005-0000-0000-0000C4170000}"/>
    <cellStyle name="Comma 53 2 2 5 4" xfId="6013" xr:uid="{00000000-0005-0000-0000-0000C5170000}"/>
    <cellStyle name="Comma 53 2 2 6" xfId="6014" xr:uid="{00000000-0005-0000-0000-0000C6170000}"/>
    <cellStyle name="Comma 53 2 2 7" xfId="6015" xr:uid="{00000000-0005-0000-0000-0000C7170000}"/>
    <cellStyle name="Comma 53 2 2 8" xfId="6016" xr:uid="{00000000-0005-0000-0000-0000C8170000}"/>
    <cellStyle name="Comma 53 2 3" xfId="6017" xr:uid="{00000000-0005-0000-0000-0000C9170000}"/>
    <cellStyle name="Comma 53 2 3 2" xfId="6018" xr:uid="{00000000-0005-0000-0000-0000CA170000}"/>
    <cellStyle name="Comma 53 2 3 2 2" xfId="6019" xr:uid="{00000000-0005-0000-0000-0000CB170000}"/>
    <cellStyle name="Comma 53 2 3 2 2 2" xfId="6020" xr:uid="{00000000-0005-0000-0000-0000CC170000}"/>
    <cellStyle name="Comma 53 2 3 2 2 2 2" xfId="6021" xr:uid="{00000000-0005-0000-0000-0000CD170000}"/>
    <cellStyle name="Comma 53 2 3 2 2 2 3" xfId="6022" xr:uid="{00000000-0005-0000-0000-0000CE170000}"/>
    <cellStyle name="Comma 53 2 3 2 2 2 4" xfId="6023" xr:uid="{00000000-0005-0000-0000-0000CF170000}"/>
    <cellStyle name="Comma 53 2 3 2 2 3" xfId="6024" xr:uid="{00000000-0005-0000-0000-0000D0170000}"/>
    <cellStyle name="Comma 53 2 3 2 2 4" xfId="6025" xr:uid="{00000000-0005-0000-0000-0000D1170000}"/>
    <cellStyle name="Comma 53 2 3 2 2 5" xfId="6026" xr:uid="{00000000-0005-0000-0000-0000D2170000}"/>
    <cellStyle name="Comma 53 2 3 2 3" xfId="6027" xr:uid="{00000000-0005-0000-0000-0000D3170000}"/>
    <cellStyle name="Comma 53 2 3 2 3 2" xfId="6028" xr:uid="{00000000-0005-0000-0000-0000D4170000}"/>
    <cellStyle name="Comma 53 2 3 2 3 3" xfId="6029" xr:uid="{00000000-0005-0000-0000-0000D5170000}"/>
    <cellStyle name="Comma 53 2 3 2 3 4" xfId="6030" xr:uid="{00000000-0005-0000-0000-0000D6170000}"/>
    <cellStyle name="Comma 53 2 3 2 4" xfId="6031" xr:uid="{00000000-0005-0000-0000-0000D7170000}"/>
    <cellStyle name="Comma 53 2 3 2 5" xfId="6032" xr:uid="{00000000-0005-0000-0000-0000D8170000}"/>
    <cellStyle name="Comma 53 2 3 2 6" xfId="6033" xr:uid="{00000000-0005-0000-0000-0000D9170000}"/>
    <cellStyle name="Comma 53 2 3 3" xfId="6034" xr:uid="{00000000-0005-0000-0000-0000DA170000}"/>
    <cellStyle name="Comma 53 2 3 3 2" xfId="6035" xr:uid="{00000000-0005-0000-0000-0000DB170000}"/>
    <cellStyle name="Comma 53 2 3 3 2 2" xfId="6036" xr:uid="{00000000-0005-0000-0000-0000DC170000}"/>
    <cellStyle name="Comma 53 2 3 3 2 2 2" xfId="6037" xr:uid="{00000000-0005-0000-0000-0000DD170000}"/>
    <cellStyle name="Comma 53 2 3 3 2 2 3" xfId="6038" xr:uid="{00000000-0005-0000-0000-0000DE170000}"/>
    <cellStyle name="Comma 53 2 3 3 2 2 4" xfId="6039" xr:uid="{00000000-0005-0000-0000-0000DF170000}"/>
    <cellStyle name="Comma 53 2 3 3 2 3" xfId="6040" xr:uid="{00000000-0005-0000-0000-0000E0170000}"/>
    <cellStyle name="Comma 53 2 3 3 2 4" xfId="6041" xr:uid="{00000000-0005-0000-0000-0000E1170000}"/>
    <cellStyle name="Comma 53 2 3 3 2 5" xfId="6042" xr:uid="{00000000-0005-0000-0000-0000E2170000}"/>
    <cellStyle name="Comma 53 2 3 3 3" xfId="6043" xr:uid="{00000000-0005-0000-0000-0000E3170000}"/>
    <cellStyle name="Comma 53 2 3 3 3 2" xfId="6044" xr:uid="{00000000-0005-0000-0000-0000E4170000}"/>
    <cellStyle name="Comma 53 2 3 3 3 3" xfId="6045" xr:uid="{00000000-0005-0000-0000-0000E5170000}"/>
    <cellStyle name="Comma 53 2 3 3 3 4" xfId="6046" xr:uid="{00000000-0005-0000-0000-0000E6170000}"/>
    <cellStyle name="Comma 53 2 3 3 4" xfId="6047" xr:uid="{00000000-0005-0000-0000-0000E7170000}"/>
    <cellStyle name="Comma 53 2 3 3 5" xfId="6048" xr:uid="{00000000-0005-0000-0000-0000E8170000}"/>
    <cellStyle name="Comma 53 2 3 3 6" xfId="6049" xr:uid="{00000000-0005-0000-0000-0000E9170000}"/>
    <cellStyle name="Comma 53 2 3 4" xfId="6050" xr:uid="{00000000-0005-0000-0000-0000EA170000}"/>
    <cellStyle name="Comma 53 2 3 4 2" xfId="6051" xr:uid="{00000000-0005-0000-0000-0000EB170000}"/>
    <cellStyle name="Comma 53 2 3 4 2 2" xfId="6052" xr:uid="{00000000-0005-0000-0000-0000EC170000}"/>
    <cellStyle name="Comma 53 2 3 4 2 3" xfId="6053" xr:uid="{00000000-0005-0000-0000-0000ED170000}"/>
    <cellStyle name="Comma 53 2 3 4 2 4" xfId="6054" xr:uid="{00000000-0005-0000-0000-0000EE170000}"/>
    <cellStyle name="Comma 53 2 3 4 3" xfId="6055" xr:uid="{00000000-0005-0000-0000-0000EF170000}"/>
    <cellStyle name="Comma 53 2 3 4 4" xfId="6056" xr:uid="{00000000-0005-0000-0000-0000F0170000}"/>
    <cellStyle name="Comma 53 2 3 4 5" xfId="6057" xr:uid="{00000000-0005-0000-0000-0000F1170000}"/>
    <cellStyle name="Comma 53 2 3 5" xfId="6058" xr:uid="{00000000-0005-0000-0000-0000F2170000}"/>
    <cellStyle name="Comma 53 2 3 5 2" xfId="6059" xr:uid="{00000000-0005-0000-0000-0000F3170000}"/>
    <cellStyle name="Comma 53 2 3 5 3" xfId="6060" xr:uid="{00000000-0005-0000-0000-0000F4170000}"/>
    <cellStyle name="Comma 53 2 3 5 4" xfId="6061" xr:uid="{00000000-0005-0000-0000-0000F5170000}"/>
    <cellStyle name="Comma 53 2 3 6" xfId="6062" xr:uid="{00000000-0005-0000-0000-0000F6170000}"/>
    <cellStyle name="Comma 53 2 3 7" xfId="6063" xr:uid="{00000000-0005-0000-0000-0000F7170000}"/>
    <cellStyle name="Comma 53 2 3 8" xfId="6064" xr:uid="{00000000-0005-0000-0000-0000F8170000}"/>
    <cellStyle name="Comma 53 2 4" xfId="6065" xr:uid="{00000000-0005-0000-0000-0000F9170000}"/>
    <cellStyle name="Comma 53 2 4 2" xfId="6066" xr:uid="{00000000-0005-0000-0000-0000FA170000}"/>
    <cellStyle name="Comma 53 2 4 2 2" xfId="6067" xr:uid="{00000000-0005-0000-0000-0000FB170000}"/>
    <cellStyle name="Comma 53 2 4 2 2 2" xfId="6068" xr:uid="{00000000-0005-0000-0000-0000FC170000}"/>
    <cellStyle name="Comma 53 2 4 2 2 3" xfId="6069" xr:uid="{00000000-0005-0000-0000-0000FD170000}"/>
    <cellStyle name="Comma 53 2 4 2 2 4" xfId="6070" xr:uid="{00000000-0005-0000-0000-0000FE170000}"/>
    <cellStyle name="Comma 53 2 4 2 3" xfId="6071" xr:uid="{00000000-0005-0000-0000-0000FF170000}"/>
    <cellStyle name="Comma 53 2 4 2 4" xfId="6072" xr:uid="{00000000-0005-0000-0000-000000180000}"/>
    <cellStyle name="Comma 53 2 4 2 5" xfId="6073" xr:uid="{00000000-0005-0000-0000-000001180000}"/>
    <cellStyle name="Comma 53 2 4 3" xfId="6074" xr:uid="{00000000-0005-0000-0000-000002180000}"/>
    <cellStyle name="Comma 53 2 4 3 2" xfId="6075" xr:uid="{00000000-0005-0000-0000-000003180000}"/>
    <cellStyle name="Comma 53 2 4 3 3" xfId="6076" xr:uid="{00000000-0005-0000-0000-000004180000}"/>
    <cellStyle name="Comma 53 2 4 3 4" xfId="6077" xr:uid="{00000000-0005-0000-0000-000005180000}"/>
    <cellStyle name="Comma 53 2 4 4" xfId="6078" xr:uid="{00000000-0005-0000-0000-000006180000}"/>
    <cellStyle name="Comma 53 2 4 5" xfId="6079" xr:uid="{00000000-0005-0000-0000-000007180000}"/>
    <cellStyle name="Comma 53 2 4 6" xfId="6080" xr:uid="{00000000-0005-0000-0000-000008180000}"/>
    <cellStyle name="Comma 53 2 5" xfId="6081" xr:uid="{00000000-0005-0000-0000-000009180000}"/>
    <cellStyle name="Comma 53 2 5 2" xfId="6082" xr:uid="{00000000-0005-0000-0000-00000A180000}"/>
    <cellStyle name="Comma 53 2 5 2 2" xfId="6083" xr:uid="{00000000-0005-0000-0000-00000B180000}"/>
    <cellStyle name="Comma 53 2 5 2 2 2" xfId="6084" xr:uid="{00000000-0005-0000-0000-00000C180000}"/>
    <cellStyle name="Comma 53 2 5 2 2 3" xfId="6085" xr:uid="{00000000-0005-0000-0000-00000D180000}"/>
    <cellStyle name="Comma 53 2 5 2 2 4" xfId="6086" xr:uid="{00000000-0005-0000-0000-00000E180000}"/>
    <cellStyle name="Comma 53 2 5 2 3" xfId="6087" xr:uid="{00000000-0005-0000-0000-00000F180000}"/>
    <cellStyle name="Comma 53 2 5 2 4" xfId="6088" xr:uid="{00000000-0005-0000-0000-000010180000}"/>
    <cellStyle name="Comma 53 2 5 2 5" xfId="6089" xr:uid="{00000000-0005-0000-0000-000011180000}"/>
    <cellStyle name="Comma 53 2 5 3" xfId="6090" xr:uid="{00000000-0005-0000-0000-000012180000}"/>
    <cellStyle name="Comma 53 2 5 3 2" xfId="6091" xr:uid="{00000000-0005-0000-0000-000013180000}"/>
    <cellStyle name="Comma 53 2 5 3 3" xfId="6092" xr:uid="{00000000-0005-0000-0000-000014180000}"/>
    <cellStyle name="Comma 53 2 5 3 4" xfId="6093" xr:uid="{00000000-0005-0000-0000-000015180000}"/>
    <cellStyle name="Comma 53 2 5 4" xfId="6094" xr:uid="{00000000-0005-0000-0000-000016180000}"/>
    <cellStyle name="Comma 53 2 5 5" xfId="6095" xr:uid="{00000000-0005-0000-0000-000017180000}"/>
    <cellStyle name="Comma 53 2 5 6" xfId="6096" xr:uid="{00000000-0005-0000-0000-000018180000}"/>
    <cellStyle name="Comma 53 2 6" xfId="6097" xr:uid="{00000000-0005-0000-0000-000019180000}"/>
    <cellStyle name="Comma 53 2 6 2" xfId="6098" xr:uid="{00000000-0005-0000-0000-00001A180000}"/>
    <cellStyle name="Comma 53 2 6 2 2" xfId="6099" xr:uid="{00000000-0005-0000-0000-00001B180000}"/>
    <cellStyle name="Comma 53 2 6 2 3" xfId="6100" xr:uid="{00000000-0005-0000-0000-00001C180000}"/>
    <cellStyle name="Comma 53 2 6 2 4" xfId="6101" xr:uid="{00000000-0005-0000-0000-00001D180000}"/>
    <cellStyle name="Comma 53 2 6 3" xfId="6102" xr:uid="{00000000-0005-0000-0000-00001E180000}"/>
    <cellStyle name="Comma 53 2 6 4" xfId="6103" xr:uid="{00000000-0005-0000-0000-00001F180000}"/>
    <cellStyle name="Comma 53 2 6 5" xfId="6104" xr:uid="{00000000-0005-0000-0000-000020180000}"/>
    <cellStyle name="Comma 53 2 7" xfId="6105" xr:uid="{00000000-0005-0000-0000-000021180000}"/>
    <cellStyle name="Comma 53 2 7 2" xfId="6106" xr:uid="{00000000-0005-0000-0000-000022180000}"/>
    <cellStyle name="Comma 53 2 7 3" xfId="6107" xr:uid="{00000000-0005-0000-0000-000023180000}"/>
    <cellStyle name="Comma 53 2 7 4" xfId="6108" xr:uid="{00000000-0005-0000-0000-000024180000}"/>
    <cellStyle name="Comma 53 2 8" xfId="6109" xr:uid="{00000000-0005-0000-0000-000025180000}"/>
    <cellStyle name="Comma 53 2 9" xfId="6110" xr:uid="{00000000-0005-0000-0000-000026180000}"/>
    <cellStyle name="Comma 53 3" xfId="6111" xr:uid="{00000000-0005-0000-0000-000027180000}"/>
    <cellStyle name="Comma 53 3 10" xfId="6112" xr:uid="{00000000-0005-0000-0000-000028180000}"/>
    <cellStyle name="Comma 53 3 2" xfId="6113" xr:uid="{00000000-0005-0000-0000-000029180000}"/>
    <cellStyle name="Comma 53 3 2 2" xfId="6114" xr:uid="{00000000-0005-0000-0000-00002A180000}"/>
    <cellStyle name="Comma 53 3 2 2 2" xfId="6115" xr:uid="{00000000-0005-0000-0000-00002B180000}"/>
    <cellStyle name="Comma 53 3 2 2 2 2" xfId="6116" xr:uid="{00000000-0005-0000-0000-00002C180000}"/>
    <cellStyle name="Comma 53 3 2 2 2 2 2" xfId="6117" xr:uid="{00000000-0005-0000-0000-00002D180000}"/>
    <cellStyle name="Comma 53 3 2 2 2 2 3" xfId="6118" xr:uid="{00000000-0005-0000-0000-00002E180000}"/>
    <cellStyle name="Comma 53 3 2 2 2 2 4" xfId="6119" xr:uid="{00000000-0005-0000-0000-00002F180000}"/>
    <cellStyle name="Comma 53 3 2 2 2 3" xfId="6120" xr:uid="{00000000-0005-0000-0000-000030180000}"/>
    <cellStyle name="Comma 53 3 2 2 2 4" xfId="6121" xr:uid="{00000000-0005-0000-0000-000031180000}"/>
    <cellStyle name="Comma 53 3 2 2 2 5" xfId="6122" xr:uid="{00000000-0005-0000-0000-000032180000}"/>
    <cellStyle name="Comma 53 3 2 2 3" xfId="6123" xr:uid="{00000000-0005-0000-0000-000033180000}"/>
    <cellStyle name="Comma 53 3 2 2 3 2" xfId="6124" xr:uid="{00000000-0005-0000-0000-000034180000}"/>
    <cellStyle name="Comma 53 3 2 2 3 3" xfId="6125" xr:uid="{00000000-0005-0000-0000-000035180000}"/>
    <cellStyle name="Comma 53 3 2 2 3 4" xfId="6126" xr:uid="{00000000-0005-0000-0000-000036180000}"/>
    <cellStyle name="Comma 53 3 2 2 4" xfId="6127" xr:uid="{00000000-0005-0000-0000-000037180000}"/>
    <cellStyle name="Comma 53 3 2 2 5" xfId="6128" xr:uid="{00000000-0005-0000-0000-000038180000}"/>
    <cellStyle name="Comma 53 3 2 2 6" xfId="6129" xr:uid="{00000000-0005-0000-0000-000039180000}"/>
    <cellStyle name="Comma 53 3 2 3" xfId="6130" xr:uid="{00000000-0005-0000-0000-00003A180000}"/>
    <cellStyle name="Comma 53 3 2 3 2" xfId="6131" xr:uid="{00000000-0005-0000-0000-00003B180000}"/>
    <cellStyle name="Comma 53 3 2 3 2 2" xfId="6132" xr:uid="{00000000-0005-0000-0000-00003C180000}"/>
    <cellStyle name="Comma 53 3 2 3 2 2 2" xfId="6133" xr:uid="{00000000-0005-0000-0000-00003D180000}"/>
    <cellStyle name="Comma 53 3 2 3 2 2 3" xfId="6134" xr:uid="{00000000-0005-0000-0000-00003E180000}"/>
    <cellStyle name="Comma 53 3 2 3 2 2 4" xfId="6135" xr:uid="{00000000-0005-0000-0000-00003F180000}"/>
    <cellStyle name="Comma 53 3 2 3 2 3" xfId="6136" xr:uid="{00000000-0005-0000-0000-000040180000}"/>
    <cellStyle name="Comma 53 3 2 3 2 4" xfId="6137" xr:uid="{00000000-0005-0000-0000-000041180000}"/>
    <cellStyle name="Comma 53 3 2 3 2 5" xfId="6138" xr:uid="{00000000-0005-0000-0000-000042180000}"/>
    <cellStyle name="Comma 53 3 2 3 3" xfId="6139" xr:uid="{00000000-0005-0000-0000-000043180000}"/>
    <cellStyle name="Comma 53 3 2 3 3 2" xfId="6140" xr:uid="{00000000-0005-0000-0000-000044180000}"/>
    <cellStyle name="Comma 53 3 2 3 3 3" xfId="6141" xr:uid="{00000000-0005-0000-0000-000045180000}"/>
    <cellStyle name="Comma 53 3 2 3 3 4" xfId="6142" xr:uid="{00000000-0005-0000-0000-000046180000}"/>
    <cellStyle name="Comma 53 3 2 3 4" xfId="6143" xr:uid="{00000000-0005-0000-0000-000047180000}"/>
    <cellStyle name="Comma 53 3 2 3 5" xfId="6144" xr:uid="{00000000-0005-0000-0000-000048180000}"/>
    <cellStyle name="Comma 53 3 2 3 6" xfId="6145" xr:uid="{00000000-0005-0000-0000-000049180000}"/>
    <cellStyle name="Comma 53 3 2 4" xfId="6146" xr:uid="{00000000-0005-0000-0000-00004A180000}"/>
    <cellStyle name="Comma 53 3 2 4 2" xfId="6147" xr:uid="{00000000-0005-0000-0000-00004B180000}"/>
    <cellStyle name="Comma 53 3 2 4 2 2" xfId="6148" xr:uid="{00000000-0005-0000-0000-00004C180000}"/>
    <cellStyle name="Comma 53 3 2 4 2 3" xfId="6149" xr:uid="{00000000-0005-0000-0000-00004D180000}"/>
    <cellStyle name="Comma 53 3 2 4 2 4" xfId="6150" xr:uid="{00000000-0005-0000-0000-00004E180000}"/>
    <cellStyle name="Comma 53 3 2 4 3" xfId="6151" xr:uid="{00000000-0005-0000-0000-00004F180000}"/>
    <cellStyle name="Comma 53 3 2 4 4" xfId="6152" xr:uid="{00000000-0005-0000-0000-000050180000}"/>
    <cellStyle name="Comma 53 3 2 4 5" xfId="6153" xr:uid="{00000000-0005-0000-0000-000051180000}"/>
    <cellStyle name="Comma 53 3 2 5" xfId="6154" xr:uid="{00000000-0005-0000-0000-000052180000}"/>
    <cellStyle name="Comma 53 3 2 5 2" xfId="6155" xr:uid="{00000000-0005-0000-0000-000053180000}"/>
    <cellStyle name="Comma 53 3 2 5 3" xfId="6156" xr:uid="{00000000-0005-0000-0000-000054180000}"/>
    <cellStyle name="Comma 53 3 2 5 4" xfId="6157" xr:uid="{00000000-0005-0000-0000-000055180000}"/>
    <cellStyle name="Comma 53 3 2 6" xfId="6158" xr:uid="{00000000-0005-0000-0000-000056180000}"/>
    <cellStyle name="Comma 53 3 2 7" xfId="6159" xr:uid="{00000000-0005-0000-0000-000057180000}"/>
    <cellStyle name="Comma 53 3 2 8" xfId="6160" xr:uid="{00000000-0005-0000-0000-000058180000}"/>
    <cellStyle name="Comma 53 3 3" xfId="6161" xr:uid="{00000000-0005-0000-0000-000059180000}"/>
    <cellStyle name="Comma 53 3 3 2" xfId="6162" xr:uid="{00000000-0005-0000-0000-00005A180000}"/>
    <cellStyle name="Comma 53 3 3 2 2" xfId="6163" xr:uid="{00000000-0005-0000-0000-00005B180000}"/>
    <cellStyle name="Comma 53 3 3 2 2 2" xfId="6164" xr:uid="{00000000-0005-0000-0000-00005C180000}"/>
    <cellStyle name="Comma 53 3 3 2 2 2 2" xfId="6165" xr:uid="{00000000-0005-0000-0000-00005D180000}"/>
    <cellStyle name="Comma 53 3 3 2 2 2 3" xfId="6166" xr:uid="{00000000-0005-0000-0000-00005E180000}"/>
    <cellStyle name="Comma 53 3 3 2 2 2 4" xfId="6167" xr:uid="{00000000-0005-0000-0000-00005F180000}"/>
    <cellStyle name="Comma 53 3 3 2 2 3" xfId="6168" xr:uid="{00000000-0005-0000-0000-000060180000}"/>
    <cellStyle name="Comma 53 3 3 2 2 4" xfId="6169" xr:uid="{00000000-0005-0000-0000-000061180000}"/>
    <cellStyle name="Comma 53 3 3 2 2 5" xfId="6170" xr:uid="{00000000-0005-0000-0000-000062180000}"/>
    <cellStyle name="Comma 53 3 3 2 3" xfId="6171" xr:uid="{00000000-0005-0000-0000-000063180000}"/>
    <cellStyle name="Comma 53 3 3 2 3 2" xfId="6172" xr:uid="{00000000-0005-0000-0000-000064180000}"/>
    <cellStyle name="Comma 53 3 3 2 3 3" xfId="6173" xr:uid="{00000000-0005-0000-0000-000065180000}"/>
    <cellStyle name="Comma 53 3 3 2 3 4" xfId="6174" xr:uid="{00000000-0005-0000-0000-000066180000}"/>
    <cellStyle name="Comma 53 3 3 2 4" xfId="6175" xr:uid="{00000000-0005-0000-0000-000067180000}"/>
    <cellStyle name="Comma 53 3 3 2 5" xfId="6176" xr:uid="{00000000-0005-0000-0000-000068180000}"/>
    <cellStyle name="Comma 53 3 3 2 6" xfId="6177" xr:uid="{00000000-0005-0000-0000-000069180000}"/>
    <cellStyle name="Comma 53 3 3 3" xfId="6178" xr:uid="{00000000-0005-0000-0000-00006A180000}"/>
    <cellStyle name="Comma 53 3 3 3 2" xfId="6179" xr:uid="{00000000-0005-0000-0000-00006B180000}"/>
    <cellStyle name="Comma 53 3 3 3 2 2" xfId="6180" xr:uid="{00000000-0005-0000-0000-00006C180000}"/>
    <cellStyle name="Comma 53 3 3 3 2 2 2" xfId="6181" xr:uid="{00000000-0005-0000-0000-00006D180000}"/>
    <cellStyle name="Comma 53 3 3 3 2 2 3" xfId="6182" xr:uid="{00000000-0005-0000-0000-00006E180000}"/>
    <cellStyle name="Comma 53 3 3 3 2 2 4" xfId="6183" xr:uid="{00000000-0005-0000-0000-00006F180000}"/>
    <cellStyle name="Comma 53 3 3 3 2 3" xfId="6184" xr:uid="{00000000-0005-0000-0000-000070180000}"/>
    <cellStyle name="Comma 53 3 3 3 2 4" xfId="6185" xr:uid="{00000000-0005-0000-0000-000071180000}"/>
    <cellStyle name="Comma 53 3 3 3 2 5" xfId="6186" xr:uid="{00000000-0005-0000-0000-000072180000}"/>
    <cellStyle name="Comma 53 3 3 3 3" xfId="6187" xr:uid="{00000000-0005-0000-0000-000073180000}"/>
    <cellStyle name="Comma 53 3 3 3 3 2" xfId="6188" xr:uid="{00000000-0005-0000-0000-000074180000}"/>
    <cellStyle name="Comma 53 3 3 3 3 3" xfId="6189" xr:uid="{00000000-0005-0000-0000-000075180000}"/>
    <cellStyle name="Comma 53 3 3 3 3 4" xfId="6190" xr:uid="{00000000-0005-0000-0000-000076180000}"/>
    <cellStyle name="Comma 53 3 3 3 4" xfId="6191" xr:uid="{00000000-0005-0000-0000-000077180000}"/>
    <cellStyle name="Comma 53 3 3 3 5" xfId="6192" xr:uid="{00000000-0005-0000-0000-000078180000}"/>
    <cellStyle name="Comma 53 3 3 3 6" xfId="6193" xr:uid="{00000000-0005-0000-0000-000079180000}"/>
    <cellStyle name="Comma 53 3 3 4" xfId="6194" xr:uid="{00000000-0005-0000-0000-00007A180000}"/>
    <cellStyle name="Comma 53 3 3 4 2" xfId="6195" xr:uid="{00000000-0005-0000-0000-00007B180000}"/>
    <cellStyle name="Comma 53 3 3 4 2 2" xfId="6196" xr:uid="{00000000-0005-0000-0000-00007C180000}"/>
    <cellStyle name="Comma 53 3 3 4 2 3" xfId="6197" xr:uid="{00000000-0005-0000-0000-00007D180000}"/>
    <cellStyle name="Comma 53 3 3 4 2 4" xfId="6198" xr:uid="{00000000-0005-0000-0000-00007E180000}"/>
    <cellStyle name="Comma 53 3 3 4 3" xfId="6199" xr:uid="{00000000-0005-0000-0000-00007F180000}"/>
    <cellStyle name="Comma 53 3 3 4 4" xfId="6200" xr:uid="{00000000-0005-0000-0000-000080180000}"/>
    <cellStyle name="Comma 53 3 3 4 5" xfId="6201" xr:uid="{00000000-0005-0000-0000-000081180000}"/>
    <cellStyle name="Comma 53 3 3 5" xfId="6202" xr:uid="{00000000-0005-0000-0000-000082180000}"/>
    <cellStyle name="Comma 53 3 3 5 2" xfId="6203" xr:uid="{00000000-0005-0000-0000-000083180000}"/>
    <cellStyle name="Comma 53 3 3 5 3" xfId="6204" xr:uid="{00000000-0005-0000-0000-000084180000}"/>
    <cellStyle name="Comma 53 3 3 5 4" xfId="6205" xr:uid="{00000000-0005-0000-0000-000085180000}"/>
    <cellStyle name="Comma 53 3 3 6" xfId="6206" xr:uid="{00000000-0005-0000-0000-000086180000}"/>
    <cellStyle name="Comma 53 3 3 7" xfId="6207" xr:uid="{00000000-0005-0000-0000-000087180000}"/>
    <cellStyle name="Comma 53 3 3 8" xfId="6208" xr:uid="{00000000-0005-0000-0000-000088180000}"/>
    <cellStyle name="Comma 53 3 4" xfId="6209" xr:uid="{00000000-0005-0000-0000-000089180000}"/>
    <cellStyle name="Comma 53 3 4 2" xfId="6210" xr:uid="{00000000-0005-0000-0000-00008A180000}"/>
    <cellStyle name="Comma 53 3 4 2 2" xfId="6211" xr:uid="{00000000-0005-0000-0000-00008B180000}"/>
    <cellStyle name="Comma 53 3 4 2 2 2" xfId="6212" xr:uid="{00000000-0005-0000-0000-00008C180000}"/>
    <cellStyle name="Comma 53 3 4 2 2 3" xfId="6213" xr:uid="{00000000-0005-0000-0000-00008D180000}"/>
    <cellStyle name="Comma 53 3 4 2 2 4" xfId="6214" xr:uid="{00000000-0005-0000-0000-00008E180000}"/>
    <cellStyle name="Comma 53 3 4 2 3" xfId="6215" xr:uid="{00000000-0005-0000-0000-00008F180000}"/>
    <cellStyle name="Comma 53 3 4 2 4" xfId="6216" xr:uid="{00000000-0005-0000-0000-000090180000}"/>
    <cellStyle name="Comma 53 3 4 2 5" xfId="6217" xr:uid="{00000000-0005-0000-0000-000091180000}"/>
    <cellStyle name="Comma 53 3 4 3" xfId="6218" xr:uid="{00000000-0005-0000-0000-000092180000}"/>
    <cellStyle name="Comma 53 3 4 3 2" xfId="6219" xr:uid="{00000000-0005-0000-0000-000093180000}"/>
    <cellStyle name="Comma 53 3 4 3 3" xfId="6220" xr:uid="{00000000-0005-0000-0000-000094180000}"/>
    <cellStyle name="Comma 53 3 4 3 4" xfId="6221" xr:uid="{00000000-0005-0000-0000-000095180000}"/>
    <cellStyle name="Comma 53 3 4 4" xfId="6222" xr:uid="{00000000-0005-0000-0000-000096180000}"/>
    <cellStyle name="Comma 53 3 4 5" xfId="6223" xr:uid="{00000000-0005-0000-0000-000097180000}"/>
    <cellStyle name="Comma 53 3 4 6" xfId="6224" xr:uid="{00000000-0005-0000-0000-000098180000}"/>
    <cellStyle name="Comma 53 3 5" xfId="6225" xr:uid="{00000000-0005-0000-0000-000099180000}"/>
    <cellStyle name="Comma 53 3 5 2" xfId="6226" xr:uid="{00000000-0005-0000-0000-00009A180000}"/>
    <cellStyle name="Comma 53 3 5 2 2" xfId="6227" xr:uid="{00000000-0005-0000-0000-00009B180000}"/>
    <cellStyle name="Comma 53 3 5 2 2 2" xfId="6228" xr:uid="{00000000-0005-0000-0000-00009C180000}"/>
    <cellStyle name="Comma 53 3 5 2 2 3" xfId="6229" xr:uid="{00000000-0005-0000-0000-00009D180000}"/>
    <cellStyle name="Comma 53 3 5 2 2 4" xfId="6230" xr:uid="{00000000-0005-0000-0000-00009E180000}"/>
    <cellStyle name="Comma 53 3 5 2 3" xfId="6231" xr:uid="{00000000-0005-0000-0000-00009F180000}"/>
    <cellStyle name="Comma 53 3 5 2 4" xfId="6232" xr:uid="{00000000-0005-0000-0000-0000A0180000}"/>
    <cellStyle name="Comma 53 3 5 2 5" xfId="6233" xr:uid="{00000000-0005-0000-0000-0000A1180000}"/>
    <cellStyle name="Comma 53 3 5 3" xfId="6234" xr:uid="{00000000-0005-0000-0000-0000A2180000}"/>
    <cellStyle name="Comma 53 3 5 3 2" xfId="6235" xr:uid="{00000000-0005-0000-0000-0000A3180000}"/>
    <cellStyle name="Comma 53 3 5 3 3" xfId="6236" xr:uid="{00000000-0005-0000-0000-0000A4180000}"/>
    <cellStyle name="Comma 53 3 5 3 4" xfId="6237" xr:uid="{00000000-0005-0000-0000-0000A5180000}"/>
    <cellStyle name="Comma 53 3 5 4" xfId="6238" xr:uid="{00000000-0005-0000-0000-0000A6180000}"/>
    <cellStyle name="Comma 53 3 5 5" xfId="6239" xr:uid="{00000000-0005-0000-0000-0000A7180000}"/>
    <cellStyle name="Comma 53 3 5 6" xfId="6240" xr:uid="{00000000-0005-0000-0000-0000A8180000}"/>
    <cellStyle name="Comma 53 3 6" xfId="6241" xr:uid="{00000000-0005-0000-0000-0000A9180000}"/>
    <cellStyle name="Comma 53 3 6 2" xfId="6242" xr:uid="{00000000-0005-0000-0000-0000AA180000}"/>
    <cellStyle name="Comma 53 3 6 2 2" xfId="6243" xr:uid="{00000000-0005-0000-0000-0000AB180000}"/>
    <cellStyle name="Comma 53 3 6 2 3" xfId="6244" xr:uid="{00000000-0005-0000-0000-0000AC180000}"/>
    <cellStyle name="Comma 53 3 6 2 4" xfId="6245" xr:uid="{00000000-0005-0000-0000-0000AD180000}"/>
    <cellStyle name="Comma 53 3 6 3" xfId="6246" xr:uid="{00000000-0005-0000-0000-0000AE180000}"/>
    <cellStyle name="Comma 53 3 6 4" xfId="6247" xr:uid="{00000000-0005-0000-0000-0000AF180000}"/>
    <cellStyle name="Comma 53 3 6 5" xfId="6248" xr:uid="{00000000-0005-0000-0000-0000B0180000}"/>
    <cellStyle name="Comma 53 3 7" xfId="6249" xr:uid="{00000000-0005-0000-0000-0000B1180000}"/>
    <cellStyle name="Comma 53 3 7 2" xfId="6250" xr:uid="{00000000-0005-0000-0000-0000B2180000}"/>
    <cellStyle name="Comma 53 3 7 3" xfId="6251" xr:uid="{00000000-0005-0000-0000-0000B3180000}"/>
    <cellStyle name="Comma 53 3 7 4" xfId="6252" xr:uid="{00000000-0005-0000-0000-0000B4180000}"/>
    <cellStyle name="Comma 53 3 8" xfId="6253" xr:uid="{00000000-0005-0000-0000-0000B5180000}"/>
    <cellStyle name="Comma 53 3 9" xfId="6254" xr:uid="{00000000-0005-0000-0000-0000B6180000}"/>
    <cellStyle name="Comma 53 4" xfId="6255" xr:uid="{00000000-0005-0000-0000-0000B7180000}"/>
    <cellStyle name="Comma 53 4 2" xfId="6256" xr:uid="{00000000-0005-0000-0000-0000B8180000}"/>
    <cellStyle name="Comma 53 4 2 2" xfId="6257" xr:uid="{00000000-0005-0000-0000-0000B9180000}"/>
    <cellStyle name="Comma 53 4 2 2 2" xfId="6258" xr:uid="{00000000-0005-0000-0000-0000BA180000}"/>
    <cellStyle name="Comma 53 4 2 2 2 2" xfId="6259" xr:uid="{00000000-0005-0000-0000-0000BB180000}"/>
    <cellStyle name="Comma 53 4 2 2 2 3" xfId="6260" xr:uid="{00000000-0005-0000-0000-0000BC180000}"/>
    <cellStyle name="Comma 53 4 2 2 2 4" xfId="6261" xr:uid="{00000000-0005-0000-0000-0000BD180000}"/>
    <cellStyle name="Comma 53 4 2 2 3" xfId="6262" xr:uid="{00000000-0005-0000-0000-0000BE180000}"/>
    <cellStyle name="Comma 53 4 2 2 4" xfId="6263" xr:uid="{00000000-0005-0000-0000-0000BF180000}"/>
    <cellStyle name="Comma 53 4 2 2 5" xfId="6264" xr:uid="{00000000-0005-0000-0000-0000C0180000}"/>
    <cellStyle name="Comma 53 4 2 3" xfId="6265" xr:uid="{00000000-0005-0000-0000-0000C1180000}"/>
    <cellStyle name="Comma 53 4 2 3 2" xfId="6266" xr:uid="{00000000-0005-0000-0000-0000C2180000}"/>
    <cellStyle name="Comma 53 4 2 3 3" xfId="6267" xr:uid="{00000000-0005-0000-0000-0000C3180000}"/>
    <cellStyle name="Comma 53 4 2 3 4" xfId="6268" xr:uid="{00000000-0005-0000-0000-0000C4180000}"/>
    <cellStyle name="Comma 53 4 2 4" xfId="6269" xr:uid="{00000000-0005-0000-0000-0000C5180000}"/>
    <cellStyle name="Comma 53 4 2 5" xfId="6270" xr:uid="{00000000-0005-0000-0000-0000C6180000}"/>
    <cellStyle name="Comma 53 4 2 6" xfId="6271" xr:uid="{00000000-0005-0000-0000-0000C7180000}"/>
    <cellStyle name="Comma 53 4 3" xfId="6272" xr:uid="{00000000-0005-0000-0000-0000C8180000}"/>
    <cellStyle name="Comma 53 4 3 2" xfId="6273" xr:uid="{00000000-0005-0000-0000-0000C9180000}"/>
    <cellStyle name="Comma 53 4 3 2 2" xfId="6274" xr:uid="{00000000-0005-0000-0000-0000CA180000}"/>
    <cellStyle name="Comma 53 4 3 2 2 2" xfId="6275" xr:uid="{00000000-0005-0000-0000-0000CB180000}"/>
    <cellStyle name="Comma 53 4 3 2 2 3" xfId="6276" xr:uid="{00000000-0005-0000-0000-0000CC180000}"/>
    <cellStyle name="Comma 53 4 3 2 2 4" xfId="6277" xr:uid="{00000000-0005-0000-0000-0000CD180000}"/>
    <cellStyle name="Comma 53 4 3 2 3" xfId="6278" xr:uid="{00000000-0005-0000-0000-0000CE180000}"/>
    <cellStyle name="Comma 53 4 3 2 4" xfId="6279" xr:uid="{00000000-0005-0000-0000-0000CF180000}"/>
    <cellStyle name="Comma 53 4 3 2 5" xfId="6280" xr:uid="{00000000-0005-0000-0000-0000D0180000}"/>
    <cellStyle name="Comma 53 4 3 3" xfId="6281" xr:uid="{00000000-0005-0000-0000-0000D1180000}"/>
    <cellStyle name="Comma 53 4 3 3 2" xfId="6282" xr:uid="{00000000-0005-0000-0000-0000D2180000}"/>
    <cellStyle name="Comma 53 4 3 3 3" xfId="6283" xr:uid="{00000000-0005-0000-0000-0000D3180000}"/>
    <cellStyle name="Comma 53 4 3 3 4" xfId="6284" xr:uid="{00000000-0005-0000-0000-0000D4180000}"/>
    <cellStyle name="Comma 53 4 3 4" xfId="6285" xr:uid="{00000000-0005-0000-0000-0000D5180000}"/>
    <cellStyle name="Comma 53 4 3 5" xfId="6286" xr:uid="{00000000-0005-0000-0000-0000D6180000}"/>
    <cellStyle name="Comma 53 4 3 6" xfId="6287" xr:uid="{00000000-0005-0000-0000-0000D7180000}"/>
    <cellStyle name="Comma 53 4 4" xfId="6288" xr:uid="{00000000-0005-0000-0000-0000D8180000}"/>
    <cellStyle name="Comma 53 4 4 2" xfId="6289" xr:uid="{00000000-0005-0000-0000-0000D9180000}"/>
    <cellStyle name="Comma 53 4 4 2 2" xfId="6290" xr:uid="{00000000-0005-0000-0000-0000DA180000}"/>
    <cellStyle name="Comma 53 4 4 2 3" xfId="6291" xr:uid="{00000000-0005-0000-0000-0000DB180000}"/>
    <cellStyle name="Comma 53 4 4 2 4" xfId="6292" xr:uid="{00000000-0005-0000-0000-0000DC180000}"/>
    <cellStyle name="Comma 53 4 4 3" xfId="6293" xr:uid="{00000000-0005-0000-0000-0000DD180000}"/>
    <cellStyle name="Comma 53 4 4 4" xfId="6294" xr:uid="{00000000-0005-0000-0000-0000DE180000}"/>
    <cellStyle name="Comma 53 4 4 5" xfId="6295" xr:uid="{00000000-0005-0000-0000-0000DF180000}"/>
    <cellStyle name="Comma 53 4 5" xfId="6296" xr:uid="{00000000-0005-0000-0000-0000E0180000}"/>
    <cellStyle name="Comma 53 4 5 2" xfId="6297" xr:uid="{00000000-0005-0000-0000-0000E1180000}"/>
    <cellStyle name="Comma 53 4 5 3" xfId="6298" xr:uid="{00000000-0005-0000-0000-0000E2180000}"/>
    <cellStyle name="Comma 53 4 5 4" xfId="6299" xr:uid="{00000000-0005-0000-0000-0000E3180000}"/>
    <cellStyle name="Comma 53 4 6" xfId="6300" xr:uid="{00000000-0005-0000-0000-0000E4180000}"/>
    <cellStyle name="Comma 53 4 7" xfId="6301" xr:uid="{00000000-0005-0000-0000-0000E5180000}"/>
    <cellStyle name="Comma 53 4 8" xfId="6302" xr:uid="{00000000-0005-0000-0000-0000E6180000}"/>
    <cellStyle name="Comma 53 5" xfId="6303" xr:uid="{00000000-0005-0000-0000-0000E7180000}"/>
    <cellStyle name="Comma 53 5 2" xfId="6304" xr:uid="{00000000-0005-0000-0000-0000E8180000}"/>
    <cellStyle name="Comma 53 5 2 2" xfId="6305" xr:uid="{00000000-0005-0000-0000-0000E9180000}"/>
    <cellStyle name="Comma 53 5 2 2 2" xfId="6306" xr:uid="{00000000-0005-0000-0000-0000EA180000}"/>
    <cellStyle name="Comma 53 5 2 2 2 2" xfId="6307" xr:uid="{00000000-0005-0000-0000-0000EB180000}"/>
    <cellStyle name="Comma 53 5 2 2 2 3" xfId="6308" xr:uid="{00000000-0005-0000-0000-0000EC180000}"/>
    <cellStyle name="Comma 53 5 2 2 2 4" xfId="6309" xr:uid="{00000000-0005-0000-0000-0000ED180000}"/>
    <cellStyle name="Comma 53 5 2 2 3" xfId="6310" xr:uid="{00000000-0005-0000-0000-0000EE180000}"/>
    <cellStyle name="Comma 53 5 2 2 4" xfId="6311" xr:uid="{00000000-0005-0000-0000-0000EF180000}"/>
    <cellStyle name="Comma 53 5 2 2 5" xfId="6312" xr:uid="{00000000-0005-0000-0000-0000F0180000}"/>
    <cellStyle name="Comma 53 5 2 3" xfId="6313" xr:uid="{00000000-0005-0000-0000-0000F1180000}"/>
    <cellStyle name="Comma 53 5 2 3 2" xfId="6314" xr:uid="{00000000-0005-0000-0000-0000F2180000}"/>
    <cellStyle name="Comma 53 5 2 3 3" xfId="6315" xr:uid="{00000000-0005-0000-0000-0000F3180000}"/>
    <cellStyle name="Comma 53 5 2 3 4" xfId="6316" xr:uid="{00000000-0005-0000-0000-0000F4180000}"/>
    <cellStyle name="Comma 53 5 2 4" xfId="6317" xr:uid="{00000000-0005-0000-0000-0000F5180000}"/>
    <cellStyle name="Comma 53 5 2 5" xfId="6318" xr:uid="{00000000-0005-0000-0000-0000F6180000}"/>
    <cellStyle name="Comma 53 5 2 6" xfId="6319" xr:uid="{00000000-0005-0000-0000-0000F7180000}"/>
    <cellStyle name="Comma 53 5 3" xfId="6320" xr:uid="{00000000-0005-0000-0000-0000F8180000}"/>
    <cellStyle name="Comma 53 5 3 2" xfId="6321" xr:uid="{00000000-0005-0000-0000-0000F9180000}"/>
    <cellStyle name="Comma 53 5 3 2 2" xfId="6322" xr:uid="{00000000-0005-0000-0000-0000FA180000}"/>
    <cellStyle name="Comma 53 5 3 2 2 2" xfId="6323" xr:uid="{00000000-0005-0000-0000-0000FB180000}"/>
    <cellStyle name="Comma 53 5 3 2 2 3" xfId="6324" xr:uid="{00000000-0005-0000-0000-0000FC180000}"/>
    <cellStyle name="Comma 53 5 3 2 2 4" xfId="6325" xr:uid="{00000000-0005-0000-0000-0000FD180000}"/>
    <cellStyle name="Comma 53 5 3 2 3" xfId="6326" xr:uid="{00000000-0005-0000-0000-0000FE180000}"/>
    <cellStyle name="Comma 53 5 3 2 4" xfId="6327" xr:uid="{00000000-0005-0000-0000-0000FF180000}"/>
    <cellStyle name="Comma 53 5 3 2 5" xfId="6328" xr:uid="{00000000-0005-0000-0000-000000190000}"/>
    <cellStyle name="Comma 53 5 3 3" xfId="6329" xr:uid="{00000000-0005-0000-0000-000001190000}"/>
    <cellStyle name="Comma 53 5 3 3 2" xfId="6330" xr:uid="{00000000-0005-0000-0000-000002190000}"/>
    <cellStyle name="Comma 53 5 3 3 3" xfId="6331" xr:uid="{00000000-0005-0000-0000-000003190000}"/>
    <cellStyle name="Comma 53 5 3 3 4" xfId="6332" xr:uid="{00000000-0005-0000-0000-000004190000}"/>
    <cellStyle name="Comma 53 5 3 4" xfId="6333" xr:uid="{00000000-0005-0000-0000-000005190000}"/>
    <cellStyle name="Comma 53 5 3 5" xfId="6334" xr:uid="{00000000-0005-0000-0000-000006190000}"/>
    <cellStyle name="Comma 53 5 3 6" xfId="6335" xr:uid="{00000000-0005-0000-0000-000007190000}"/>
    <cellStyle name="Comma 53 5 4" xfId="6336" xr:uid="{00000000-0005-0000-0000-000008190000}"/>
    <cellStyle name="Comma 53 5 4 2" xfId="6337" xr:uid="{00000000-0005-0000-0000-000009190000}"/>
    <cellStyle name="Comma 53 5 4 2 2" xfId="6338" xr:uid="{00000000-0005-0000-0000-00000A190000}"/>
    <cellStyle name="Comma 53 5 4 2 3" xfId="6339" xr:uid="{00000000-0005-0000-0000-00000B190000}"/>
    <cellStyle name="Comma 53 5 4 2 4" xfId="6340" xr:uid="{00000000-0005-0000-0000-00000C190000}"/>
    <cellStyle name="Comma 53 5 4 3" xfId="6341" xr:uid="{00000000-0005-0000-0000-00000D190000}"/>
    <cellStyle name="Comma 53 5 4 4" xfId="6342" xr:uid="{00000000-0005-0000-0000-00000E190000}"/>
    <cellStyle name="Comma 53 5 4 5" xfId="6343" xr:uid="{00000000-0005-0000-0000-00000F190000}"/>
    <cellStyle name="Comma 53 5 5" xfId="6344" xr:uid="{00000000-0005-0000-0000-000010190000}"/>
    <cellStyle name="Comma 53 5 5 2" xfId="6345" xr:uid="{00000000-0005-0000-0000-000011190000}"/>
    <cellStyle name="Comma 53 5 5 3" xfId="6346" xr:uid="{00000000-0005-0000-0000-000012190000}"/>
    <cellStyle name="Comma 53 5 5 4" xfId="6347" xr:uid="{00000000-0005-0000-0000-000013190000}"/>
    <cellStyle name="Comma 53 5 6" xfId="6348" xr:uid="{00000000-0005-0000-0000-000014190000}"/>
    <cellStyle name="Comma 53 5 7" xfId="6349" xr:uid="{00000000-0005-0000-0000-000015190000}"/>
    <cellStyle name="Comma 53 5 8" xfId="6350" xr:uid="{00000000-0005-0000-0000-000016190000}"/>
    <cellStyle name="Comma 53 6" xfId="6351" xr:uid="{00000000-0005-0000-0000-000017190000}"/>
    <cellStyle name="Comma 53 6 2" xfId="6352" xr:uid="{00000000-0005-0000-0000-000018190000}"/>
    <cellStyle name="Comma 53 6 2 2" xfId="6353" xr:uid="{00000000-0005-0000-0000-000019190000}"/>
    <cellStyle name="Comma 53 6 2 2 2" xfId="6354" xr:uid="{00000000-0005-0000-0000-00001A190000}"/>
    <cellStyle name="Comma 53 6 2 2 3" xfId="6355" xr:uid="{00000000-0005-0000-0000-00001B190000}"/>
    <cellStyle name="Comma 53 6 2 2 4" xfId="6356" xr:uid="{00000000-0005-0000-0000-00001C190000}"/>
    <cellStyle name="Comma 53 6 2 3" xfId="6357" xr:uid="{00000000-0005-0000-0000-00001D190000}"/>
    <cellStyle name="Comma 53 6 2 4" xfId="6358" xr:uid="{00000000-0005-0000-0000-00001E190000}"/>
    <cellStyle name="Comma 53 6 2 5" xfId="6359" xr:uid="{00000000-0005-0000-0000-00001F190000}"/>
    <cellStyle name="Comma 53 6 3" xfId="6360" xr:uid="{00000000-0005-0000-0000-000020190000}"/>
    <cellStyle name="Comma 53 6 3 2" xfId="6361" xr:uid="{00000000-0005-0000-0000-000021190000}"/>
    <cellStyle name="Comma 53 6 3 3" xfId="6362" xr:uid="{00000000-0005-0000-0000-000022190000}"/>
    <cellStyle name="Comma 53 6 3 4" xfId="6363" xr:uid="{00000000-0005-0000-0000-000023190000}"/>
    <cellStyle name="Comma 53 6 4" xfId="6364" xr:uid="{00000000-0005-0000-0000-000024190000}"/>
    <cellStyle name="Comma 53 6 5" xfId="6365" xr:uid="{00000000-0005-0000-0000-000025190000}"/>
    <cellStyle name="Comma 53 6 6" xfId="6366" xr:uid="{00000000-0005-0000-0000-000026190000}"/>
    <cellStyle name="Comma 53 7" xfId="6367" xr:uid="{00000000-0005-0000-0000-000027190000}"/>
    <cellStyle name="Comma 53 7 2" xfId="6368" xr:uid="{00000000-0005-0000-0000-000028190000}"/>
    <cellStyle name="Comma 53 7 2 2" xfId="6369" xr:uid="{00000000-0005-0000-0000-000029190000}"/>
    <cellStyle name="Comma 53 7 2 2 2" xfId="6370" xr:uid="{00000000-0005-0000-0000-00002A190000}"/>
    <cellStyle name="Comma 53 7 2 2 3" xfId="6371" xr:uid="{00000000-0005-0000-0000-00002B190000}"/>
    <cellStyle name="Comma 53 7 2 2 4" xfId="6372" xr:uid="{00000000-0005-0000-0000-00002C190000}"/>
    <cellStyle name="Comma 53 7 2 3" xfId="6373" xr:uid="{00000000-0005-0000-0000-00002D190000}"/>
    <cellStyle name="Comma 53 7 2 4" xfId="6374" xr:uid="{00000000-0005-0000-0000-00002E190000}"/>
    <cellStyle name="Comma 53 7 2 5" xfId="6375" xr:uid="{00000000-0005-0000-0000-00002F190000}"/>
    <cellStyle name="Comma 53 7 3" xfId="6376" xr:uid="{00000000-0005-0000-0000-000030190000}"/>
    <cellStyle name="Comma 53 7 3 2" xfId="6377" xr:uid="{00000000-0005-0000-0000-000031190000}"/>
    <cellStyle name="Comma 53 7 3 3" xfId="6378" xr:uid="{00000000-0005-0000-0000-000032190000}"/>
    <cellStyle name="Comma 53 7 3 4" xfId="6379" xr:uid="{00000000-0005-0000-0000-000033190000}"/>
    <cellStyle name="Comma 53 7 4" xfId="6380" xr:uid="{00000000-0005-0000-0000-000034190000}"/>
    <cellStyle name="Comma 53 7 5" xfId="6381" xr:uid="{00000000-0005-0000-0000-000035190000}"/>
    <cellStyle name="Comma 53 7 6" xfId="6382" xr:uid="{00000000-0005-0000-0000-000036190000}"/>
    <cellStyle name="Comma 53 8" xfId="6383" xr:uid="{00000000-0005-0000-0000-000037190000}"/>
    <cellStyle name="Comma 53 8 2" xfId="6384" xr:uid="{00000000-0005-0000-0000-000038190000}"/>
    <cellStyle name="Comma 53 8 2 2" xfId="6385" xr:uid="{00000000-0005-0000-0000-000039190000}"/>
    <cellStyle name="Comma 53 8 2 3" xfId="6386" xr:uid="{00000000-0005-0000-0000-00003A190000}"/>
    <cellStyle name="Comma 53 8 2 4" xfId="6387" xr:uid="{00000000-0005-0000-0000-00003B190000}"/>
    <cellStyle name="Comma 53 8 3" xfId="6388" xr:uid="{00000000-0005-0000-0000-00003C190000}"/>
    <cellStyle name="Comma 53 8 4" xfId="6389" xr:uid="{00000000-0005-0000-0000-00003D190000}"/>
    <cellStyle name="Comma 53 8 5" xfId="6390" xr:uid="{00000000-0005-0000-0000-00003E190000}"/>
    <cellStyle name="Comma 53 9" xfId="6391" xr:uid="{00000000-0005-0000-0000-00003F190000}"/>
    <cellStyle name="Comma 53 9 2" xfId="6392" xr:uid="{00000000-0005-0000-0000-000040190000}"/>
    <cellStyle name="Comma 53 9 3" xfId="6393" xr:uid="{00000000-0005-0000-0000-000041190000}"/>
    <cellStyle name="Comma 53 9 4" xfId="6394" xr:uid="{00000000-0005-0000-0000-000042190000}"/>
    <cellStyle name="Comma 54" xfId="6395" xr:uid="{00000000-0005-0000-0000-000043190000}"/>
    <cellStyle name="Comma 54 10" xfId="6396" xr:uid="{00000000-0005-0000-0000-000044190000}"/>
    <cellStyle name="Comma 54 11" xfId="6397" xr:uid="{00000000-0005-0000-0000-000045190000}"/>
    <cellStyle name="Comma 54 12" xfId="6398" xr:uid="{00000000-0005-0000-0000-000046190000}"/>
    <cellStyle name="Comma 54 2" xfId="6399" xr:uid="{00000000-0005-0000-0000-000047190000}"/>
    <cellStyle name="Comma 54 2 10" xfId="6400" xr:uid="{00000000-0005-0000-0000-000048190000}"/>
    <cellStyle name="Comma 54 2 2" xfId="6401" xr:uid="{00000000-0005-0000-0000-000049190000}"/>
    <cellStyle name="Comma 54 2 2 2" xfId="6402" xr:uid="{00000000-0005-0000-0000-00004A190000}"/>
    <cellStyle name="Comma 54 2 2 2 2" xfId="6403" xr:uid="{00000000-0005-0000-0000-00004B190000}"/>
    <cellStyle name="Comma 54 2 2 2 2 2" xfId="6404" xr:uid="{00000000-0005-0000-0000-00004C190000}"/>
    <cellStyle name="Comma 54 2 2 2 2 2 2" xfId="6405" xr:uid="{00000000-0005-0000-0000-00004D190000}"/>
    <cellStyle name="Comma 54 2 2 2 2 2 3" xfId="6406" xr:uid="{00000000-0005-0000-0000-00004E190000}"/>
    <cellStyle name="Comma 54 2 2 2 2 2 4" xfId="6407" xr:uid="{00000000-0005-0000-0000-00004F190000}"/>
    <cellStyle name="Comma 54 2 2 2 2 3" xfId="6408" xr:uid="{00000000-0005-0000-0000-000050190000}"/>
    <cellStyle name="Comma 54 2 2 2 2 4" xfId="6409" xr:uid="{00000000-0005-0000-0000-000051190000}"/>
    <cellStyle name="Comma 54 2 2 2 2 5" xfId="6410" xr:uid="{00000000-0005-0000-0000-000052190000}"/>
    <cellStyle name="Comma 54 2 2 2 3" xfId="6411" xr:uid="{00000000-0005-0000-0000-000053190000}"/>
    <cellStyle name="Comma 54 2 2 2 3 2" xfId="6412" xr:uid="{00000000-0005-0000-0000-000054190000}"/>
    <cellStyle name="Comma 54 2 2 2 3 3" xfId="6413" xr:uid="{00000000-0005-0000-0000-000055190000}"/>
    <cellStyle name="Comma 54 2 2 2 3 4" xfId="6414" xr:uid="{00000000-0005-0000-0000-000056190000}"/>
    <cellStyle name="Comma 54 2 2 2 4" xfId="6415" xr:uid="{00000000-0005-0000-0000-000057190000}"/>
    <cellStyle name="Comma 54 2 2 2 5" xfId="6416" xr:uid="{00000000-0005-0000-0000-000058190000}"/>
    <cellStyle name="Comma 54 2 2 2 6" xfId="6417" xr:uid="{00000000-0005-0000-0000-000059190000}"/>
    <cellStyle name="Comma 54 2 2 3" xfId="6418" xr:uid="{00000000-0005-0000-0000-00005A190000}"/>
    <cellStyle name="Comma 54 2 2 3 2" xfId="6419" xr:uid="{00000000-0005-0000-0000-00005B190000}"/>
    <cellStyle name="Comma 54 2 2 3 2 2" xfId="6420" xr:uid="{00000000-0005-0000-0000-00005C190000}"/>
    <cellStyle name="Comma 54 2 2 3 2 2 2" xfId="6421" xr:uid="{00000000-0005-0000-0000-00005D190000}"/>
    <cellStyle name="Comma 54 2 2 3 2 2 3" xfId="6422" xr:uid="{00000000-0005-0000-0000-00005E190000}"/>
    <cellStyle name="Comma 54 2 2 3 2 2 4" xfId="6423" xr:uid="{00000000-0005-0000-0000-00005F190000}"/>
    <cellStyle name="Comma 54 2 2 3 2 3" xfId="6424" xr:uid="{00000000-0005-0000-0000-000060190000}"/>
    <cellStyle name="Comma 54 2 2 3 2 4" xfId="6425" xr:uid="{00000000-0005-0000-0000-000061190000}"/>
    <cellStyle name="Comma 54 2 2 3 2 5" xfId="6426" xr:uid="{00000000-0005-0000-0000-000062190000}"/>
    <cellStyle name="Comma 54 2 2 3 3" xfId="6427" xr:uid="{00000000-0005-0000-0000-000063190000}"/>
    <cellStyle name="Comma 54 2 2 3 3 2" xfId="6428" xr:uid="{00000000-0005-0000-0000-000064190000}"/>
    <cellStyle name="Comma 54 2 2 3 3 3" xfId="6429" xr:uid="{00000000-0005-0000-0000-000065190000}"/>
    <cellStyle name="Comma 54 2 2 3 3 4" xfId="6430" xr:uid="{00000000-0005-0000-0000-000066190000}"/>
    <cellStyle name="Comma 54 2 2 3 4" xfId="6431" xr:uid="{00000000-0005-0000-0000-000067190000}"/>
    <cellStyle name="Comma 54 2 2 3 5" xfId="6432" xr:uid="{00000000-0005-0000-0000-000068190000}"/>
    <cellStyle name="Comma 54 2 2 3 6" xfId="6433" xr:uid="{00000000-0005-0000-0000-000069190000}"/>
    <cellStyle name="Comma 54 2 2 4" xfId="6434" xr:uid="{00000000-0005-0000-0000-00006A190000}"/>
    <cellStyle name="Comma 54 2 2 4 2" xfId="6435" xr:uid="{00000000-0005-0000-0000-00006B190000}"/>
    <cellStyle name="Comma 54 2 2 4 2 2" xfId="6436" xr:uid="{00000000-0005-0000-0000-00006C190000}"/>
    <cellStyle name="Comma 54 2 2 4 2 3" xfId="6437" xr:uid="{00000000-0005-0000-0000-00006D190000}"/>
    <cellStyle name="Comma 54 2 2 4 2 4" xfId="6438" xr:uid="{00000000-0005-0000-0000-00006E190000}"/>
    <cellStyle name="Comma 54 2 2 4 3" xfId="6439" xr:uid="{00000000-0005-0000-0000-00006F190000}"/>
    <cellStyle name="Comma 54 2 2 4 4" xfId="6440" xr:uid="{00000000-0005-0000-0000-000070190000}"/>
    <cellStyle name="Comma 54 2 2 4 5" xfId="6441" xr:uid="{00000000-0005-0000-0000-000071190000}"/>
    <cellStyle name="Comma 54 2 2 5" xfId="6442" xr:uid="{00000000-0005-0000-0000-000072190000}"/>
    <cellStyle name="Comma 54 2 2 5 2" xfId="6443" xr:uid="{00000000-0005-0000-0000-000073190000}"/>
    <cellStyle name="Comma 54 2 2 5 3" xfId="6444" xr:uid="{00000000-0005-0000-0000-000074190000}"/>
    <cellStyle name="Comma 54 2 2 5 4" xfId="6445" xr:uid="{00000000-0005-0000-0000-000075190000}"/>
    <cellStyle name="Comma 54 2 2 6" xfId="6446" xr:uid="{00000000-0005-0000-0000-000076190000}"/>
    <cellStyle name="Comma 54 2 2 7" xfId="6447" xr:uid="{00000000-0005-0000-0000-000077190000}"/>
    <cellStyle name="Comma 54 2 2 8" xfId="6448" xr:uid="{00000000-0005-0000-0000-000078190000}"/>
    <cellStyle name="Comma 54 2 3" xfId="6449" xr:uid="{00000000-0005-0000-0000-000079190000}"/>
    <cellStyle name="Comma 54 2 3 2" xfId="6450" xr:uid="{00000000-0005-0000-0000-00007A190000}"/>
    <cellStyle name="Comma 54 2 3 2 2" xfId="6451" xr:uid="{00000000-0005-0000-0000-00007B190000}"/>
    <cellStyle name="Comma 54 2 3 2 2 2" xfId="6452" xr:uid="{00000000-0005-0000-0000-00007C190000}"/>
    <cellStyle name="Comma 54 2 3 2 2 2 2" xfId="6453" xr:uid="{00000000-0005-0000-0000-00007D190000}"/>
    <cellStyle name="Comma 54 2 3 2 2 2 3" xfId="6454" xr:uid="{00000000-0005-0000-0000-00007E190000}"/>
    <cellStyle name="Comma 54 2 3 2 2 2 4" xfId="6455" xr:uid="{00000000-0005-0000-0000-00007F190000}"/>
    <cellStyle name="Comma 54 2 3 2 2 3" xfId="6456" xr:uid="{00000000-0005-0000-0000-000080190000}"/>
    <cellStyle name="Comma 54 2 3 2 2 4" xfId="6457" xr:uid="{00000000-0005-0000-0000-000081190000}"/>
    <cellStyle name="Comma 54 2 3 2 2 5" xfId="6458" xr:uid="{00000000-0005-0000-0000-000082190000}"/>
    <cellStyle name="Comma 54 2 3 2 3" xfId="6459" xr:uid="{00000000-0005-0000-0000-000083190000}"/>
    <cellStyle name="Comma 54 2 3 2 3 2" xfId="6460" xr:uid="{00000000-0005-0000-0000-000084190000}"/>
    <cellStyle name="Comma 54 2 3 2 3 3" xfId="6461" xr:uid="{00000000-0005-0000-0000-000085190000}"/>
    <cellStyle name="Comma 54 2 3 2 3 4" xfId="6462" xr:uid="{00000000-0005-0000-0000-000086190000}"/>
    <cellStyle name="Comma 54 2 3 2 4" xfId="6463" xr:uid="{00000000-0005-0000-0000-000087190000}"/>
    <cellStyle name="Comma 54 2 3 2 5" xfId="6464" xr:uid="{00000000-0005-0000-0000-000088190000}"/>
    <cellStyle name="Comma 54 2 3 2 6" xfId="6465" xr:uid="{00000000-0005-0000-0000-000089190000}"/>
    <cellStyle name="Comma 54 2 3 3" xfId="6466" xr:uid="{00000000-0005-0000-0000-00008A190000}"/>
    <cellStyle name="Comma 54 2 3 3 2" xfId="6467" xr:uid="{00000000-0005-0000-0000-00008B190000}"/>
    <cellStyle name="Comma 54 2 3 3 2 2" xfId="6468" xr:uid="{00000000-0005-0000-0000-00008C190000}"/>
    <cellStyle name="Comma 54 2 3 3 2 2 2" xfId="6469" xr:uid="{00000000-0005-0000-0000-00008D190000}"/>
    <cellStyle name="Comma 54 2 3 3 2 2 3" xfId="6470" xr:uid="{00000000-0005-0000-0000-00008E190000}"/>
    <cellStyle name="Comma 54 2 3 3 2 2 4" xfId="6471" xr:uid="{00000000-0005-0000-0000-00008F190000}"/>
    <cellStyle name="Comma 54 2 3 3 2 3" xfId="6472" xr:uid="{00000000-0005-0000-0000-000090190000}"/>
    <cellStyle name="Comma 54 2 3 3 2 4" xfId="6473" xr:uid="{00000000-0005-0000-0000-000091190000}"/>
    <cellStyle name="Comma 54 2 3 3 2 5" xfId="6474" xr:uid="{00000000-0005-0000-0000-000092190000}"/>
    <cellStyle name="Comma 54 2 3 3 3" xfId="6475" xr:uid="{00000000-0005-0000-0000-000093190000}"/>
    <cellStyle name="Comma 54 2 3 3 3 2" xfId="6476" xr:uid="{00000000-0005-0000-0000-000094190000}"/>
    <cellStyle name="Comma 54 2 3 3 3 3" xfId="6477" xr:uid="{00000000-0005-0000-0000-000095190000}"/>
    <cellStyle name="Comma 54 2 3 3 3 4" xfId="6478" xr:uid="{00000000-0005-0000-0000-000096190000}"/>
    <cellStyle name="Comma 54 2 3 3 4" xfId="6479" xr:uid="{00000000-0005-0000-0000-000097190000}"/>
    <cellStyle name="Comma 54 2 3 3 5" xfId="6480" xr:uid="{00000000-0005-0000-0000-000098190000}"/>
    <cellStyle name="Comma 54 2 3 3 6" xfId="6481" xr:uid="{00000000-0005-0000-0000-000099190000}"/>
    <cellStyle name="Comma 54 2 3 4" xfId="6482" xr:uid="{00000000-0005-0000-0000-00009A190000}"/>
    <cellStyle name="Comma 54 2 3 4 2" xfId="6483" xr:uid="{00000000-0005-0000-0000-00009B190000}"/>
    <cellStyle name="Comma 54 2 3 4 2 2" xfId="6484" xr:uid="{00000000-0005-0000-0000-00009C190000}"/>
    <cellStyle name="Comma 54 2 3 4 2 3" xfId="6485" xr:uid="{00000000-0005-0000-0000-00009D190000}"/>
    <cellStyle name="Comma 54 2 3 4 2 4" xfId="6486" xr:uid="{00000000-0005-0000-0000-00009E190000}"/>
    <cellStyle name="Comma 54 2 3 4 3" xfId="6487" xr:uid="{00000000-0005-0000-0000-00009F190000}"/>
    <cellStyle name="Comma 54 2 3 4 4" xfId="6488" xr:uid="{00000000-0005-0000-0000-0000A0190000}"/>
    <cellStyle name="Comma 54 2 3 4 5" xfId="6489" xr:uid="{00000000-0005-0000-0000-0000A1190000}"/>
    <cellStyle name="Comma 54 2 3 5" xfId="6490" xr:uid="{00000000-0005-0000-0000-0000A2190000}"/>
    <cellStyle name="Comma 54 2 3 5 2" xfId="6491" xr:uid="{00000000-0005-0000-0000-0000A3190000}"/>
    <cellStyle name="Comma 54 2 3 5 3" xfId="6492" xr:uid="{00000000-0005-0000-0000-0000A4190000}"/>
    <cellStyle name="Comma 54 2 3 5 4" xfId="6493" xr:uid="{00000000-0005-0000-0000-0000A5190000}"/>
    <cellStyle name="Comma 54 2 3 6" xfId="6494" xr:uid="{00000000-0005-0000-0000-0000A6190000}"/>
    <cellStyle name="Comma 54 2 3 7" xfId="6495" xr:uid="{00000000-0005-0000-0000-0000A7190000}"/>
    <cellStyle name="Comma 54 2 3 8" xfId="6496" xr:uid="{00000000-0005-0000-0000-0000A8190000}"/>
    <cellStyle name="Comma 54 2 4" xfId="6497" xr:uid="{00000000-0005-0000-0000-0000A9190000}"/>
    <cellStyle name="Comma 54 2 4 2" xfId="6498" xr:uid="{00000000-0005-0000-0000-0000AA190000}"/>
    <cellStyle name="Comma 54 2 4 2 2" xfId="6499" xr:uid="{00000000-0005-0000-0000-0000AB190000}"/>
    <cellStyle name="Comma 54 2 4 2 2 2" xfId="6500" xr:uid="{00000000-0005-0000-0000-0000AC190000}"/>
    <cellStyle name="Comma 54 2 4 2 2 3" xfId="6501" xr:uid="{00000000-0005-0000-0000-0000AD190000}"/>
    <cellStyle name="Comma 54 2 4 2 2 4" xfId="6502" xr:uid="{00000000-0005-0000-0000-0000AE190000}"/>
    <cellStyle name="Comma 54 2 4 2 3" xfId="6503" xr:uid="{00000000-0005-0000-0000-0000AF190000}"/>
    <cellStyle name="Comma 54 2 4 2 4" xfId="6504" xr:uid="{00000000-0005-0000-0000-0000B0190000}"/>
    <cellStyle name="Comma 54 2 4 2 5" xfId="6505" xr:uid="{00000000-0005-0000-0000-0000B1190000}"/>
    <cellStyle name="Comma 54 2 4 3" xfId="6506" xr:uid="{00000000-0005-0000-0000-0000B2190000}"/>
    <cellStyle name="Comma 54 2 4 3 2" xfId="6507" xr:uid="{00000000-0005-0000-0000-0000B3190000}"/>
    <cellStyle name="Comma 54 2 4 3 3" xfId="6508" xr:uid="{00000000-0005-0000-0000-0000B4190000}"/>
    <cellStyle name="Comma 54 2 4 3 4" xfId="6509" xr:uid="{00000000-0005-0000-0000-0000B5190000}"/>
    <cellStyle name="Comma 54 2 4 4" xfId="6510" xr:uid="{00000000-0005-0000-0000-0000B6190000}"/>
    <cellStyle name="Comma 54 2 4 5" xfId="6511" xr:uid="{00000000-0005-0000-0000-0000B7190000}"/>
    <cellStyle name="Comma 54 2 4 6" xfId="6512" xr:uid="{00000000-0005-0000-0000-0000B8190000}"/>
    <cellStyle name="Comma 54 2 5" xfId="6513" xr:uid="{00000000-0005-0000-0000-0000B9190000}"/>
    <cellStyle name="Comma 54 2 5 2" xfId="6514" xr:uid="{00000000-0005-0000-0000-0000BA190000}"/>
    <cellStyle name="Comma 54 2 5 2 2" xfId="6515" xr:uid="{00000000-0005-0000-0000-0000BB190000}"/>
    <cellStyle name="Comma 54 2 5 2 2 2" xfId="6516" xr:uid="{00000000-0005-0000-0000-0000BC190000}"/>
    <cellStyle name="Comma 54 2 5 2 2 3" xfId="6517" xr:uid="{00000000-0005-0000-0000-0000BD190000}"/>
    <cellStyle name="Comma 54 2 5 2 2 4" xfId="6518" xr:uid="{00000000-0005-0000-0000-0000BE190000}"/>
    <cellStyle name="Comma 54 2 5 2 3" xfId="6519" xr:uid="{00000000-0005-0000-0000-0000BF190000}"/>
    <cellStyle name="Comma 54 2 5 2 4" xfId="6520" xr:uid="{00000000-0005-0000-0000-0000C0190000}"/>
    <cellStyle name="Comma 54 2 5 2 5" xfId="6521" xr:uid="{00000000-0005-0000-0000-0000C1190000}"/>
    <cellStyle name="Comma 54 2 5 3" xfId="6522" xr:uid="{00000000-0005-0000-0000-0000C2190000}"/>
    <cellStyle name="Comma 54 2 5 3 2" xfId="6523" xr:uid="{00000000-0005-0000-0000-0000C3190000}"/>
    <cellStyle name="Comma 54 2 5 3 3" xfId="6524" xr:uid="{00000000-0005-0000-0000-0000C4190000}"/>
    <cellStyle name="Comma 54 2 5 3 4" xfId="6525" xr:uid="{00000000-0005-0000-0000-0000C5190000}"/>
    <cellStyle name="Comma 54 2 5 4" xfId="6526" xr:uid="{00000000-0005-0000-0000-0000C6190000}"/>
    <cellStyle name="Comma 54 2 5 5" xfId="6527" xr:uid="{00000000-0005-0000-0000-0000C7190000}"/>
    <cellStyle name="Comma 54 2 5 6" xfId="6528" xr:uid="{00000000-0005-0000-0000-0000C8190000}"/>
    <cellStyle name="Comma 54 2 6" xfId="6529" xr:uid="{00000000-0005-0000-0000-0000C9190000}"/>
    <cellStyle name="Comma 54 2 6 2" xfId="6530" xr:uid="{00000000-0005-0000-0000-0000CA190000}"/>
    <cellStyle name="Comma 54 2 6 2 2" xfId="6531" xr:uid="{00000000-0005-0000-0000-0000CB190000}"/>
    <cellStyle name="Comma 54 2 6 2 3" xfId="6532" xr:uid="{00000000-0005-0000-0000-0000CC190000}"/>
    <cellStyle name="Comma 54 2 6 2 4" xfId="6533" xr:uid="{00000000-0005-0000-0000-0000CD190000}"/>
    <cellStyle name="Comma 54 2 6 3" xfId="6534" xr:uid="{00000000-0005-0000-0000-0000CE190000}"/>
    <cellStyle name="Comma 54 2 6 4" xfId="6535" xr:uid="{00000000-0005-0000-0000-0000CF190000}"/>
    <cellStyle name="Comma 54 2 6 5" xfId="6536" xr:uid="{00000000-0005-0000-0000-0000D0190000}"/>
    <cellStyle name="Comma 54 2 7" xfId="6537" xr:uid="{00000000-0005-0000-0000-0000D1190000}"/>
    <cellStyle name="Comma 54 2 7 2" xfId="6538" xr:uid="{00000000-0005-0000-0000-0000D2190000}"/>
    <cellStyle name="Comma 54 2 7 3" xfId="6539" xr:uid="{00000000-0005-0000-0000-0000D3190000}"/>
    <cellStyle name="Comma 54 2 7 4" xfId="6540" xr:uid="{00000000-0005-0000-0000-0000D4190000}"/>
    <cellStyle name="Comma 54 2 8" xfId="6541" xr:uid="{00000000-0005-0000-0000-0000D5190000}"/>
    <cellStyle name="Comma 54 2 9" xfId="6542" xr:uid="{00000000-0005-0000-0000-0000D6190000}"/>
    <cellStyle name="Comma 54 3" xfId="6543" xr:uid="{00000000-0005-0000-0000-0000D7190000}"/>
    <cellStyle name="Comma 54 3 10" xfId="6544" xr:uid="{00000000-0005-0000-0000-0000D8190000}"/>
    <cellStyle name="Comma 54 3 2" xfId="6545" xr:uid="{00000000-0005-0000-0000-0000D9190000}"/>
    <cellStyle name="Comma 54 3 2 2" xfId="6546" xr:uid="{00000000-0005-0000-0000-0000DA190000}"/>
    <cellStyle name="Comma 54 3 2 2 2" xfId="6547" xr:uid="{00000000-0005-0000-0000-0000DB190000}"/>
    <cellStyle name="Comma 54 3 2 2 2 2" xfId="6548" xr:uid="{00000000-0005-0000-0000-0000DC190000}"/>
    <cellStyle name="Comma 54 3 2 2 2 2 2" xfId="6549" xr:uid="{00000000-0005-0000-0000-0000DD190000}"/>
    <cellStyle name="Comma 54 3 2 2 2 2 3" xfId="6550" xr:uid="{00000000-0005-0000-0000-0000DE190000}"/>
    <cellStyle name="Comma 54 3 2 2 2 2 4" xfId="6551" xr:uid="{00000000-0005-0000-0000-0000DF190000}"/>
    <cellStyle name="Comma 54 3 2 2 2 3" xfId="6552" xr:uid="{00000000-0005-0000-0000-0000E0190000}"/>
    <cellStyle name="Comma 54 3 2 2 2 4" xfId="6553" xr:uid="{00000000-0005-0000-0000-0000E1190000}"/>
    <cellStyle name="Comma 54 3 2 2 2 5" xfId="6554" xr:uid="{00000000-0005-0000-0000-0000E2190000}"/>
    <cellStyle name="Comma 54 3 2 2 3" xfId="6555" xr:uid="{00000000-0005-0000-0000-0000E3190000}"/>
    <cellStyle name="Comma 54 3 2 2 3 2" xfId="6556" xr:uid="{00000000-0005-0000-0000-0000E4190000}"/>
    <cellStyle name="Comma 54 3 2 2 3 3" xfId="6557" xr:uid="{00000000-0005-0000-0000-0000E5190000}"/>
    <cellStyle name="Comma 54 3 2 2 3 4" xfId="6558" xr:uid="{00000000-0005-0000-0000-0000E6190000}"/>
    <cellStyle name="Comma 54 3 2 2 4" xfId="6559" xr:uid="{00000000-0005-0000-0000-0000E7190000}"/>
    <cellStyle name="Comma 54 3 2 2 5" xfId="6560" xr:uid="{00000000-0005-0000-0000-0000E8190000}"/>
    <cellStyle name="Comma 54 3 2 2 6" xfId="6561" xr:uid="{00000000-0005-0000-0000-0000E9190000}"/>
    <cellStyle name="Comma 54 3 2 3" xfId="6562" xr:uid="{00000000-0005-0000-0000-0000EA190000}"/>
    <cellStyle name="Comma 54 3 2 3 2" xfId="6563" xr:uid="{00000000-0005-0000-0000-0000EB190000}"/>
    <cellStyle name="Comma 54 3 2 3 2 2" xfId="6564" xr:uid="{00000000-0005-0000-0000-0000EC190000}"/>
    <cellStyle name="Comma 54 3 2 3 2 2 2" xfId="6565" xr:uid="{00000000-0005-0000-0000-0000ED190000}"/>
    <cellStyle name="Comma 54 3 2 3 2 2 3" xfId="6566" xr:uid="{00000000-0005-0000-0000-0000EE190000}"/>
    <cellStyle name="Comma 54 3 2 3 2 2 4" xfId="6567" xr:uid="{00000000-0005-0000-0000-0000EF190000}"/>
    <cellStyle name="Comma 54 3 2 3 2 3" xfId="6568" xr:uid="{00000000-0005-0000-0000-0000F0190000}"/>
    <cellStyle name="Comma 54 3 2 3 2 4" xfId="6569" xr:uid="{00000000-0005-0000-0000-0000F1190000}"/>
    <cellStyle name="Comma 54 3 2 3 2 5" xfId="6570" xr:uid="{00000000-0005-0000-0000-0000F2190000}"/>
    <cellStyle name="Comma 54 3 2 3 3" xfId="6571" xr:uid="{00000000-0005-0000-0000-0000F3190000}"/>
    <cellStyle name="Comma 54 3 2 3 3 2" xfId="6572" xr:uid="{00000000-0005-0000-0000-0000F4190000}"/>
    <cellStyle name="Comma 54 3 2 3 3 3" xfId="6573" xr:uid="{00000000-0005-0000-0000-0000F5190000}"/>
    <cellStyle name="Comma 54 3 2 3 3 4" xfId="6574" xr:uid="{00000000-0005-0000-0000-0000F6190000}"/>
    <cellStyle name="Comma 54 3 2 3 4" xfId="6575" xr:uid="{00000000-0005-0000-0000-0000F7190000}"/>
    <cellStyle name="Comma 54 3 2 3 5" xfId="6576" xr:uid="{00000000-0005-0000-0000-0000F8190000}"/>
    <cellStyle name="Comma 54 3 2 3 6" xfId="6577" xr:uid="{00000000-0005-0000-0000-0000F9190000}"/>
    <cellStyle name="Comma 54 3 2 4" xfId="6578" xr:uid="{00000000-0005-0000-0000-0000FA190000}"/>
    <cellStyle name="Comma 54 3 2 4 2" xfId="6579" xr:uid="{00000000-0005-0000-0000-0000FB190000}"/>
    <cellStyle name="Comma 54 3 2 4 2 2" xfId="6580" xr:uid="{00000000-0005-0000-0000-0000FC190000}"/>
    <cellStyle name="Comma 54 3 2 4 2 3" xfId="6581" xr:uid="{00000000-0005-0000-0000-0000FD190000}"/>
    <cellStyle name="Comma 54 3 2 4 2 4" xfId="6582" xr:uid="{00000000-0005-0000-0000-0000FE190000}"/>
    <cellStyle name="Comma 54 3 2 4 3" xfId="6583" xr:uid="{00000000-0005-0000-0000-0000FF190000}"/>
    <cellStyle name="Comma 54 3 2 4 4" xfId="6584" xr:uid="{00000000-0005-0000-0000-0000001A0000}"/>
    <cellStyle name="Comma 54 3 2 4 5" xfId="6585" xr:uid="{00000000-0005-0000-0000-0000011A0000}"/>
    <cellStyle name="Comma 54 3 2 5" xfId="6586" xr:uid="{00000000-0005-0000-0000-0000021A0000}"/>
    <cellStyle name="Comma 54 3 2 5 2" xfId="6587" xr:uid="{00000000-0005-0000-0000-0000031A0000}"/>
    <cellStyle name="Comma 54 3 2 5 3" xfId="6588" xr:uid="{00000000-0005-0000-0000-0000041A0000}"/>
    <cellStyle name="Comma 54 3 2 5 4" xfId="6589" xr:uid="{00000000-0005-0000-0000-0000051A0000}"/>
    <cellStyle name="Comma 54 3 2 6" xfId="6590" xr:uid="{00000000-0005-0000-0000-0000061A0000}"/>
    <cellStyle name="Comma 54 3 2 7" xfId="6591" xr:uid="{00000000-0005-0000-0000-0000071A0000}"/>
    <cellStyle name="Comma 54 3 2 8" xfId="6592" xr:uid="{00000000-0005-0000-0000-0000081A0000}"/>
    <cellStyle name="Comma 54 3 3" xfId="6593" xr:uid="{00000000-0005-0000-0000-0000091A0000}"/>
    <cellStyle name="Comma 54 3 3 2" xfId="6594" xr:uid="{00000000-0005-0000-0000-00000A1A0000}"/>
    <cellStyle name="Comma 54 3 3 2 2" xfId="6595" xr:uid="{00000000-0005-0000-0000-00000B1A0000}"/>
    <cellStyle name="Comma 54 3 3 2 2 2" xfId="6596" xr:uid="{00000000-0005-0000-0000-00000C1A0000}"/>
    <cellStyle name="Comma 54 3 3 2 2 2 2" xfId="6597" xr:uid="{00000000-0005-0000-0000-00000D1A0000}"/>
    <cellStyle name="Comma 54 3 3 2 2 2 3" xfId="6598" xr:uid="{00000000-0005-0000-0000-00000E1A0000}"/>
    <cellStyle name="Comma 54 3 3 2 2 2 4" xfId="6599" xr:uid="{00000000-0005-0000-0000-00000F1A0000}"/>
    <cellStyle name="Comma 54 3 3 2 2 3" xfId="6600" xr:uid="{00000000-0005-0000-0000-0000101A0000}"/>
    <cellStyle name="Comma 54 3 3 2 2 4" xfId="6601" xr:uid="{00000000-0005-0000-0000-0000111A0000}"/>
    <cellStyle name="Comma 54 3 3 2 2 5" xfId="6602" xr:uid="{00000000-0005-0000-0000-0000121A0000}"/>
    <cellStyle name="Comma 54 3 3 2 3" xfId="6603" xr:uid="{00000000-0005-0000-0000-0000131A0000}"/>
    <cellStyle name="Comma 54 3 3 2 3 2" xfId="6604" xr:uid="{00000000-0005-0000-0000-0000141A0000}"/>
    <cellStyle name="Comma 54 3 3 2 3 3" xfId="6605" xr:uid="{00000000-0005-0000-0000-0000151A0000}"/>
    <cellStyle name="Comma 54 3 3 2 3 4" xfId="6606" xr:uid="{00000000-0005-0000-0000-0000161A0000}"/>
    <cellStyle name="Comma 54 3 3 2 4" xfId="6607" xr:uid="{00000000-0005-0000-0000-0000171A0000}"/>
    <cellStyle name="Comma 54 3 3 2 5" xfId="6608" xr:uid="{00000000-0005-0000-0000-0000181A0000}"/>
    <cellStyle name="Comma 54 3 3 2 6" xfId="6609" xr:uid="{00000000-0005-0000-0000-0000191A0000}"/>
    <cellStyle name="Comma 54 3 3 3" xfId="6610" xr:uid="{00000000-0005-0000-0000-00001A1A0000}"/>
    <cellStyle name="Comma 54 3 3 3 2" xfId="6611" xr:uid="{00000000-0005-0000-0000-00001B1A0000}"/>
    <cellStyle name="Comma 54 3 3 3 2 2" xfId="6612" xr:uid="{00000000-0005-0000-0000-00001C1A0000}"/>
    <cellStyle name="Comma 54 3 3 3 2 2 2" xfId="6613" xr:uid="{00000000-0005-0000-0000-00001D1A0000}"/>
    <cellStyle name="Comma 54 3 3 3 2 2 3" xfId="6614" xr:uid="{00000000-0005-0000-0000-00001E1A0000}"/>
    <cellStyle name="Comma 54 3 3 3 2 2 4" xfId="6615" xr:uid="{00000000-0005-0000-0000-00001F1A0000}"/>
    <cellStyle name="Comma 54 3 3 3 2 3" xfId="6616" xr:uid="{00000000-0005-0000-0000-0000201A0000}"/>
    <cellStyle name="Comma 54 3 3 3 2 4" xfId="6617" xr:uid="{00000000-0005-0000-0000-0000211A0000}"/>
    <cellStyle name="Comma 54 3 3 3 2 5" xfId="6618" xr:uid="{00000000-0005-0000-0000-0000221A0000}"/>
    <cellStyle name="Comma 54 3 3 3 3" xfId="6619" xr:uid="{00000000-0005-0000-0000-0000231A0000}"/>
    <cellStyle name="Comma 54 3 3 3 3 2" xfId="6620" xr:uid="{00000000-0005-0000-0000-0000241A0000}"/>
    <cellStyle name="Comma 54 3 3 3 3 3" xfId="6621" xr:uid="{00000000-0005-0000-0000-0000251A0000}"/>
    <cellStyle name="Comma 54 3 3 3 3 4" xfId="6622" xr:uid="{00000000-0005-0000-0000-0000261A0000}"/>
    <cellStyle name="Comma 54 3 3 3 4" xfId="6623" xr:uid="{00000000-0005-0000-0000-0000271A0000}"/>
    <cellStyle name="Comma 54 3 3 3 5" xfId="6624" xr:uid="{00000000-0005-0000-0000-0000281A0000}"/>
    <cellStyle name="Comma 54 3 3 3 6" xfId="6625" xr:uid="{00000000-0005-0000-0000-0000291A0000}"/>
    <cellStyle name="Comma 54 3 3 4" xfId="6626" xr:uid="{00000000-0005-0000-0000-00002A1A0000}"/>
    <cellStyle name="Comma 54 3 3 4 2" xfId="6627" xr:uid="{00000000-0005-0000-0000-00002B1A0000}"/>
    <cellStyle name="Comma 54 3 3 4 2 2" xfId="6628" xr:uid="{00000000-0005-0000-0000-00002C1A0000}"/>
    <cellStyle name="Comma 54 3 3 4 2 3" xfId="6629" xr:uid="{00000000-0005-0000-0000-00002D1A0000}"/>
    <cellStyle name="Comma 54 3 3 4 2 4" xfId="6630" xr:uid="{00000000-0005-0000-0000-00002E1A0000}"/>
    <cellStyle name="Comma 54 3 3 4 3" xfId="6631" xr:uid="{00000000-0005-0000-0000-00002F1A0000}"/>
    <cellStyle name="Comma 54 3 3 4 4" xfId="6632" xr:uid="{00000000-0005-0000-0000-0000301A0000}"/>
    <cellStyle name="Comma 54 3 3 4 5" xfId="6633" xr:uid="{00000000-0005-0000-0000-0000311A0000}"/>
    <cellStyle name="Comma 54 3 3 5" xfId="6634" xr:uid="{00000000-0005-0000-0000-0000321A0000}"/>
    <cellStyle name="Comma 54 3 3 5 2" xfId="6635" xr:uid="{00000000-0005-0000-0000-0000331A0000}"/>
    <cellStyle name="Comma 54 3 3 5 3" xfId="6636" xr:uid="{00000000-0005-0000-0000-0000341A0000}"/>
    <cellStyle name="Comma 54 3 3 5 4" xfId="6637" xr:uid="{00000000-0005-0000-0000-0000351A0000}"/>
    <cellStyle name="Comma 54 3 3 6" xfId="6638" xr:uid="{00000000-0005-0000-0000-0000361A0000}"/>
    <cellStyle name="Comma 54 3 3 7" xfId="6639" xr:uid="{00000000-0005-0000-0000-0000371A0000}"/>
    <cellStyle name="Comma 54 3 3 8" xfId="6640" xr:uid="{00000000-0005-0000-0000-0000381A0000}"/>
    <cellStyle name="Comma 54 3 4" xfId="6641" xr:uid="{00000000-0005-0000-0000-0000391A0000}"/>
    <cellStyle name="Comma 54 3 4 2" xfId="6642" xr:uid="{00000000-0005-0000-0000-00003A1A0000}"/>
    <cellStyle name="Comma 54 3 4 2 2" xfId="6643" xr:uid="{00000000-0005-0000-0000-00003B1A0000}"/>
    <cellStyle name="Comma 54 3 4 2 2 2" xfId="6644" xr:uid="{00000000-0005-0000-0000-00003C1A0000}"/>
    <cellStyle name="Comma 54 3 4 2 2 3" xfId="6645" xr:uid="{00000000-0005-0000-0000-00003D1A0000}"/>
    <cellStyle name="Comma 54 3 4 2 2 4" xfId="6646" xr:uid="{00000000-0005-0000-0000-00003E1A0000}"/>
    <cellStyle name="Comma 54 3 4 2 3" xfId="6647" xr:uid="{00000000-0005-0000-0000-00003F1A0000}"/>
    <cellStyle name="Comma 54 3 4 2 4" xfId="6648" xr:uid="{00000000-0005-0000-0000-0000401A0000}"/>
    <cellStyle name="Comma 54 3 4 2 5" xfId="6649" xr:uid="{00000000-0005-0000-0000-0000411A0000}"/>
    <cellStyle name="Comma 54 3 4 3" xfId="6650" xr:uid="{00000000-0005-0000-0000-0000421A0000}"/>
    <cellStyle name="Comma 54 3 4 3 2" xfId="6651" xr:uid="{00000000-0005-0000-0000-0000431A0000}"/>
    <cellStyle name="Comma 54 3 4 3 3" xfId="6652" xr:uid="{00000000-0005-0000-0000-0000441A0000}"/>
    <cellStyle name="Comma 54 3 4 3 4" xfId="6653" xr:uid="{00000000-0005-0000-0000-0000451A0000}"/>
    <cellStyle name="Comma 54 3 4 4" xfId="6654" xr:uid="{00000000-0005-0000-0000-0000461A0000}"/>
    <cellStyle name="Comma 54 3 4 5" xfId="6655" xr:uid="{00000000-0005-0000-0000-0000471A0000}"/>
    <cellStyle name="Comma 54 3 4 6" xfId="6656" xr:uid="{00000000-0005-0000-0000-0000481A0000}"/>
    <cellStyle name="Comma 54 3 5" xfId="6657" xr:uid="{00000000-0005-0000-0000-0000491A0000}"/>
    <cellStyle name="Comma 54 3 5 2" xfId="6658" xr:uid="{00000000-0005-0000-0000-00004A1A0000}"/>
    <cellStyle name="Comma 54 3 5 2 2" xfId="6659" xr:uid="{00000000-0005-0000-0000-00004B1A0000}"/>
    <cellStyle name="Comma 54 3 5 2 2 2" xfId="6660" xr:uid="{00000000-0005-0000-0000-00004C1A0000}"/>
    <cellStyle name="Comma 54 3 5 2 2 3" xfId="6661" xr:uid="{00000000-0005-0000-0000-00004D1A0000}"/>
    <cellStyle name="Comma 54 3 5 2 2 4" xfId="6662" xr:uid="{00000000-0005-0000-0000-00004E1A0000}"/>
    <cellStyle name="Comma 54 3 5 2 3" xfId="6663" xr:uid="{00000000-0005-0000-0000-00004F1A0000}"/>
    <cellStyle name="Comma 54 3 5 2 4" xfId="6664" xr:uid="{00000000-0005-0000-0000-0000501A0000}"/>
    <cellStyle name="Comma 54 3 5 2 5" xfId="6665" xr:uid="{00000000-0005-0000-0000-0000511A0000}"/>
    <cellStyle name="Comma 54 3 5 3" xfId="6666" xr:uid="{00000000-0005-0000-0000-0000521A0000}"/>
    <cellStyle name="Comma 54 3 5 3 2" xfId="6667" xr:uid="{00000000-0005-0000-0000-0000531A0000}"/>
    <cellStyle name="Comma 54 3 5 3 3" xfId="6668" xr:uid="{00000000-0005-0000-0000-0000541A0000}"/>
    <cellStyle name="Comma 54 3 5 3 4" xfId="6669" xr:uid="{00000000-0005-0000-0000-0000551A0000}"/>
    <cellStyle name="Comma 54 3 5 4" xfId="6670" xr:uid="{00000000-0005-0000-0000-0000561A0000}"/>
    <cellStyle name="Comma 54 3 5 5" xfId="6671" xr:uid="{00000000-0005-0000-0000-0000571A0000}"/>
    <cellStyle name="Comma 54 3 5 6" xfId="6672" xr:uid="{00000000-0005-0000-0000-0000581A0000}"/>
    <cellStyle name="Comma 54 3 6" xfId="6673" xr:uid="{00000000-0005-0000-0000-0000591A0000}"/>
    <cellStyle name="Comma 54 3 6 2" xfId="6674" xr:uid="{00000000-0005-0000-0000-00005A1A0000}"/>
    <cellStyle name="Comma 54 3 6 2 2" xfId="6675" xr:uid="{00000000-0005-0000-0000-00005B1A0000}"/>
    <cellStyle name="Comma 54 3 6 2 3" xfId="6676" xr:uid="{00000000-0005-0000-0000-00005C1A0000}"/>
    <cellStyle name="Comma 54 3 6 2 4" xfId="6677" xr:uid="{00000000-0005-0000-0000-00005D1A0000}"/>
    <cellStyle name="Comma 54 3 6 3" xfId="6678" xr:uid="{00000000-0005-0000-0000-00005E1A0000}"/>
    <cellStyle name="Comma 54 3 6 4" xfId="6679" xr:uid="{00000000-0005-0000-0000-00005F1A0000}"/>
    <cellStyle name="Comma 54 3 6 5" xfId="6680" xr:uid="{00000000-0005-0000-0000-0000601A0000}"/>
    <cellStyle name="Comma 54 3 7" xfId="6681" xr:uid="{00000000-0005-0000-0000-0000611A0000}"/>
    <cellStyle name="Comma 54 3 7 2" xfId="6682" xr:uid="{00000000-0005-0000-0000-0000621A0000}"/>
    <cellStyle name="Comma 54 3 7 3" xfId="6683" xr:uid="{00000000-0005-0000-0000-0000631A0000}"/>
    <cellStyle name="Comma 54 3 7 4" xfId="6684" xr:uid="{00000000-0005-0000-0000-0000641A0000}"/>
    <cellStyle name="Comma 54 3 8" xfId="6685" xr:uid="{00000000-0005-0000-0000-0000651A0000}"/>
    <cellStyle name="Comma 54 3 9" xfId="6686" xr:uid="{00000000-0005-0000-0000-0000661A0000}"/>
    <cellStyle name="Comma 54 4" xfId="6687" xr:uid="{00000000-0005-0000-0000-0000671A0000}"/>
    <cellStyle name="Comma 54 4 2" xfId="6688" xr:uid="{00000000-0005-0000-0000-0000681A0000}"/>
    <cellStyle name="Comma 54 4 2 2" xfId="6689" xr:uid="{00000000-0005-0000-0000-0000691A0000}"/>
    <cellStyle name="Comma 54 4 2 2 2" xfId="6690" xr:uid="{00000000-0005-0000-0000-00006A1A0000}"/>
    <cellStyle name="Comma 54 4 2 2 2 2" xfId="6691" xr:uid="{00000000-0005-0000-0000-00006B1A0000}"/>
    <cellStyle name="Comma 54 4 2 2 2 3" xfId="6692" xr:uid="{00000000-0005-0000-0000-00006C1A0000}"/>
    <cellStyle name="Comma 54 4 2 2 2 4" xfId="6693" xr:uid="{00000000-0005-0000-0000-00006D1A0000}"/>
    <cellStyle name="Comma 54 4 2 2 3" xfId="6694" xr:uid="{00000000-0005-0000-0000-00006E1A0000}"/>
    <cellStyle name="Comma 54 4 2 2 4" xfId="6695" xr:uid="{00000000-0005-0000-0000-00006F1A0000}"/>
    <cellStyle name="Comma 54 4 2 2 5" xfId="6696" xr:uid="{00000000-0005-0000-0000-0000701A0000}"/>
    <cellStyle name="Comma 54 4 2 3" xfId="6697" xr:uid="{00000000-0005-0000-0000-0000711A0000}"/>
    <cellStyle name="Comma 54 4 2 3 2" xfId="6698" xr:uid="{00000000-0005-0000-0000-0000721A0000}"/>
    <cellStyle name="Comma 54 4 2 3 3" xfId="6699" xr:uid="{00000000-0005-0000-0000-0000731A0000}"/>
    <cellStyle name="Comma 54 4 2 3 4" xfId="6700" xr:uid="{00000000-0005-0000-0000-0000741A0000}"/>
    <cellStyle name="Comma 54 4 2 4" xfId="6701" xr:uid="{00000000-0005-0000-0000-0000751A0000}"/>
    <cellStyle name="Comma 54 4 2 5" xfId="6702" xr:uid="{00000000-0005-0000-0000-0000761A0000}"/>
    <cellStyle name="Comma 54 4 2 6" xfId="6703" xr:uid="{00000000-0005-0000-0000-0000771A0000}"/>
    <cellStyle name="Comma 54 4 3" xfId="6704" xr:uid="{00000000-0005-0000-0000-0000781A0000}"/>
    <cellStyle name="Comma 54 4 3 2" xfId="6705" xr:uid="{00000000-0005-0000-0000-0000791A0000}"/>
    <cellStyle name="Comma 54 4 3 2 2" xfId="6706" xr:uid="{00000000-0005-0000-0000-00007A1A0000}"/>
    <cellStyle name="Comma 54 4 3 2 2 2" xfId="6707" xr:uid="{00000000-0005-0000-0000-00007B1A0000}"/>
    <cellStyle name="Comma 54 4 3 2 2 3" xfId="6708" xr:uid="{00000000-0005-0000-0000-00007C1A0000}"/>
    <cellStyle name="Comma 54 4 3 2 2 4" xfId="6709" xr:uid="{00000000-0005-0000-0000-00007D1A0000}"/>
    <cellStyle name="Comma 54 4 3 2 3" xfId="6710" xr:uid="{00000000-0005-0000-0000-00007E1A0000}"/>
    <cellStyle name="Comma 54 4 3 2 4" xfId="6711" xr:uid="{00000000-0005-0000-0000-00007F1A0000}"/>
    <cellStyle name="Comma 54 4 3 2 5" xfId="6712" xr:uid="{00000000-0005-0000-0000-0000801A0000}"/>
    <cellStyle name="Comma 54 4 3 3" xfId="6713" xr:uid="{00000000-0005-0000-0000-0000811A0000}"/>
    <cellStyle name="Comma 54 4 3 3 2" xfId="6714" xr:uid="{00000000-0005-0000-0000-0000821A0000}"/>
    <cellStyle name="Comma 54 4 3 3 3" xfId="6715" xr:uid="{00000000-0005-0000-0000-0000831A0000}"/>
    <cellStyle name="Comma 54 4 3 3 4" xfId="6716" xr:uid="{00000000-0005-0000-0000-0000841A0000}"/>
    <cellStyle name="Comma 54 4 3 4" xfId="6717" xr:uid="{00000000-0005-0000-0000-0000851A0000}"/>
    <cellStyle name="Comma 54 4 3 5" xfId="6718" xr:uid="{00000000-0005-0000-0000-0000861A0000}"/>
    <cellStyle name="Comma 54 4 3 6" xfId="6719" xr:uid="{00000000-0005-0000-0000-0000871A0000}"/>
    <cellStyle name="Comma 54 4 4" xfId="6720" xr:uid="{00000000-0005-0000-0000-0000881A0000}"/>
    <cellStyle name="Comma 54 4 4 2" xfId="6721" xr:uid="{00000000-0005-0000-0000-0000891A0000}"/>
    <cellStyle name="Comma 54 4 4 2 2" xfId="6722" xr:uid="{00000000-0005-0000-0000-00008A1A0000}"/>
    <cellStyle name="Comma 54 4 4 2 3" xfId="6723" xr:uid="{00000000-0005-0000-0000-00008B1A0000}"/>
    <cellStyle name="Comma 54 4 4 2 4" xfId="6724" xr:uid="{00000000-0005-0000-0000-00008C1A0000}"/>
    <cellStyle name="Comma 54 4 4 3" xfId="6725" xr:uid="{00000000-0005-0000-0000-00008D1A0000}"/>
    <cellStyle name="Comma 54 4 4 4" xfId="6726" xr:uid="{00000000-0005-0000-0000-00008E1A0000}"/>
    <cellStyle name="Comma 54 4 4 5" xfId="6727" xr:uid="{00000000-0005-0000-0000-00008F1A0000}"/>
    <cellStyle name="Comma 54 4 5" xfId="6728" xr:uid="{00000000-0005-0000-0000-0000901A0000}"/>
    <cellStyle name="Comma 54 4 5 2" xfId="6729" xr:uid="{00000000-0005-0000-0000-0000911A0000}"/>
    <cellStyle name="Comma 54 4 5 3" xfId="6730" xr:uid="{00000000-0005-0000-0000-0000921A0000}"/>
    <cellStyle name="Comma 54 4 5 4" xfId="6731" xr:uid="{00000000-0005-0000-0000-0000931A0000}"/>
    <cellStyle name="Comma 54 4 6" xfId="6732" xr:uid="{00000000-0005-0000-0000-0000941A0000}"/>
    <cellStyle name="Comma 54 4 7" xfId="6733" xr:uid="{00000000-0005-0000-0000-0000951A0000}"/>
    <cellStyle name="Comma 54 4 8" xfId="6734" xr:uid="{00000000-0005-0000-0000-0000961A0000}"/>
    <cellStyle name="Comma 54 5" xfId="6735" xr:uid="{00000000-0005-0000-0000-0000971A0000}"/>
    <cellStyle name="Comma 54 5 2" xfId="6736" xr:uid="{00000000-0005-0000-0000-0000981A0000}"/>
    <cellStyle name="Comma 54 5 2 2" xfId="6737" xr:uid="{00000000-0005-0000-0000-0000991A0000}"/>
    <cellStyle name="Comma 54 5 2 2 2" xfId="6738" xr:uid="{00000000-0005-0000-0000-00009A1A0000}"/>
    <cellStyle name="Comma 54 5 2 2 2 2" xfId="6739" xr:uid="{00000000-0005-0000-0000-00009B1A0000}"/>
    <cellStyle name="Comma 54 5 2 2 2 3" xfId="6740" xr:uid="{00000000-0005-0000-0000-00009C1A0000}"/>
    <cellStyle name="Comma 54 5 2 2 2 4" xfId="6741" xr:uid="{00000000-0005-0000-0000-00009D1A0000}"/>
    <cellStyle name="Comma 54 5 2 2 3" xfId="6742" xr:uid="{00000000-0005-0000-0000-00009E1A0000}"/>
    <cellStyle name="Comma 54 5 2 2 4" xfId="6743" xr:uid="{00000000-0005-0000-0000-00009F1A0000}"/>
    <cellStyle name="Comma 54 5 2 2 5" xfId="6744" xr:uid="{00000000-0005-0000-0000-0000A01A0000}"/>
    <cellStyle name="Comma 54 5 2 3" xfId="6745" xr:uid="{00000000-0005-0000-0000-0000A11A0000}"/>
    <cellStyle name="Comma 54 5 2 3 2" xfId="6746" xr:uid="{00000000-0005-0000-0000-0000A21A0000}"/>
    <cellStyle name="Comma 54 5 2 3 3" xfId="6747" xr:uid="{00000000-0005-0000-0000-0000A31A0000}"/>
    <cellStyle name="Comma 54 5 2 3 4" xfId="6748" xr:uid="{00000000-0005-0000-0000-0000A41A0000}"/>
    <cellStyle name="Comma 54 5 2 4" xfId="6749" xr:uid="{00000000-0005-0000-0000-0000A51A0000}"/>
    <cellStyle name="Comma 54 5 2 5" xfId="6750" xr:uid="{00000000-0005-0000-0000-0000A61A0000}"/>
    <cellStyle name="Comma 54 5 2 6" xfId="6751" xr:uid="{00000000-0005-0000-0000-0000A71A0000}"/>
    <cellStyle name="Comma 54 5 3" xfId="6752" xr:uid="{00000000-0005-0000-0000-0000A81A0000}"/>
    <cellStyle name="Comma 54 5 3 2" xfId="6753" xr:uid="{00000000-0005-0000-0000-0000A91A0000}"/>
    <cellStyle name="Comma 54 5 3 2 2" xfId="6754" xr:uid="{00000000-0005-0000-0000-0000AA1A0000}"/>
    <cellStyle name="Comma 54 5 3 2 2 2" xfId="6755" xr:uid="{00000000-0005-0000-0000-0000AB1A0000}"/>
    <cellStyle name="Comma 54 5 3 2 2 3" xfId="6756" xr:uid="{00000000-0005-0000-0000-0000AC1A0000}"/>
    <cellStyle name="Comma 54 5 3 2 2 4" xfId="6757" xr:uid="{00000000-0005-0000-0000-0000AD1A0000}"/>
    <cellStyle name="Comma 54 5 3 2 3" xfId="6758" xr:uid="{00000000-0005-0000-0000-0000AE1A0000}"/>
    <cellStyle name="Comma 54 5 3 2 4" xfId="6759" xr:uid="{00000000-0005-0000-0000-0000AF1A0000}"/>
    <cellStyle name="Comma 54 5 3 2 5" xfId="6760" xr:uid="{00000000-0005-0000-0000-0000B01A0000}"/>
    <cellStyle name="Comma 54 5 3 3" xfId="6761" xr:uid="{00000000-0005-0000-0000-0000B11A0000}"/>
    <cellStyle name="Comma 54 5 3 3 2" xfId="6762" xr:uid="{00000000-0005-0000-0000-0000B21A0000}"/>
    <cellStyle name="Comma 54 5 3 3 3" xfId="6763" xr:uid="{00000000-0005-0000-0000-0000B31A0000}"/>
    <cellStyle name="Comma 54 5 3 3 4" xfId="6764" xr:uid="{00000000-0005-0000-0000-0000B41A0000}"/>
    <cellStyle name="Comma 54 5 3 4" xfId="6765" xr:uid="{00000000-0005-0000-0000-0000B51A0000}"/>
    <cellStyle name="Comma 54 5 3 5" xfId="6766" xr:uid="{00000000-0005-0000-0000-0000B61A0000}"/>
    <cellStyle name="Comma 54 5 3 6" xfId="6767" xr:uid="{00000000-0005-0000-0000-0000B71A0000}"/>
    <cellStyle name="Comma 54 5 4" xfId="6768" xr:uid="{00000000-0005-0000-0000-0000B81A0000}"/>
    <cellStyle name="Comma 54 5 4 2" xfId="6769" xr:uid="{00000000-0005-0000-0000-0000B91A0000}"/>
    <cellStyle name="Comma 54 5 4 2 2" xfId="6770" xr:uid="{00000000-0005-0000-0000-0000BA1A0000}"/>
    <cellStyle name="Comma 54 5 4 2 3" xfId="6771" xr:uid="{00000000-0005-0000-0000-0000BB1A0000}"/>
    <cellStyle name="Comma 54 5 4 2 4" xfId="6772" xr:uid="{00000000-0005-0000-0000-0000BC1A0000}"/>
    <cellStyle name="Comma 54 5 4 3" xfId="6773" xr:uid="{00000000-0005-0000-0000-0000BD1A0000}"/>
    <cellStyle name="Comma 54 5 4 4" xfId="6774" xr:uid="{00000000-0005-0000-0000-0000BE1A0000}"/>
    <cellStyle name="Comma 54 5 4 5" xfId="6775" xr:uid="{00000000-0005-0000-0000-0000BF1A0000}"/>
    <cellStyle name="Comma 54 5 5" xfId="6776" xr:uid="{00000000-0005-0000-0000-0000C01A0000}"/>
    <cellStyle name="Comma 54 5 5 2" xfId="6777" xr:uid="{00000000-0005-0000-0000-0000C11A0000}"/>
    <cellStyle name="Comma 54 5 5 3" xfId="6778" xr:uid="{00000000-0005-0000-0000-0000C21A0000}"/>
    <cellStyle name="Comma 54 5 5 4" xfId="6779" xr:uid="{00000000-0005-0000-0000-0000C31A0000}"/>
    <cellStyle name="Comma 54 5 6" xfId="6780" xr:uid="{00000000-0005-0000-0000-0000C41A0000}"/>
    <cellStyle name="Comma 54 5 7" xfId="6781" xr:uid="{00000000-0005-0000-0000-0000C51A0000}"/>
    <cellStyle name="Comma 54 5 8" xfId="6782" xr:uid="{00000000-0005-0000-0000-0000C61A0000}"/>
    <cellStyle name="Comma 54 6" xfId="6783" xr:uid="{00000000-0005-0000-0000-0000C71A0000}"/>
    <cellStyle name="Comma 54 6 2" xfId="6784" xr:uid="{00000000-0005-0000-0000-0000C81A0000}"/>
    <cellStyle name="Comma 54 6 2 2" xfId="6785" xr:uid="{00000000-0005-0000-0000-0000C91A0000}"/>
    <cellStyle name="Comma 54 6 2 2 2" xfId="6786" xr:uid="{00000000-0005-0000-0000-0000CA1A0000}"/>
    <cellStyle name="Comma 54 6 2 2 3" xfId="6787" xr:uid="{00000000-0005-0000-0000-0000CB1A0000}"/>
    <cellStyle name="Comma 54 6 2 2 4" xfId="6788" xr:uid="{00000000-0005-0000-0000-0000CC1A0000}"/>
    <cellStyle name="Comma 54 6 2 3" xfId="6789" xr:uid="{00000000-0005-0000-0000-0000CD1A0000}"/>
    <cellStyle name="Comma 54 6 2 4" xfId="6790" xr:uid="{00000000-0005-0000-0000-0000CE1A0000}"/>
    <cellStyle name="Comma 54 6 2 5" xfId="6791" xr:uid="{00000000-0005-0000-0000-0000CF1A0000}"/>
    <cellStyle name="Comma 54 6 3" xfId="6792" xr:uid="{00000000-0005-0000-0000-0000D01A0000}"/>
    <cellStyle name="Comma 54 6 3 2" xfId="6793" xr:uid="{00000000-0005-0000-0000-0000D11A0000}"/>
    <cellStyle name="Comma 54 6 3 3" xfId="6794" xr:uid="{00000000-0005-0000-0000-0000D21A0000}"/>
    <cellStyle name="Comma 54 6 3 4" xfId="6795" xr:uid="{00000000-0005-0000-0000-0000D31A0000}"/>
    <cellStyle name="Comma 54 6 4" xfId="6796" xr:uid="{00000000-0005-0000-0000-0000D41A0000}"/>
    <cellStyle name="Comma 54 6 5" xfId="6797" xr:uid="{00000000-0005-0000-0000-0000D51A0000}"/>
    <cellStyle name="Comma 54 6 6" xfId="6798" xr:uid="{00000000-0005-0000-0000-0000D61A0000}"/>
    <cellStyle name="Comma 54 7" xfId="6799" xr:uid="{00000000-0005-0000-0000-0000D71A0000}"/>
    <cellStyle name="Comma 54 7 2" xfId="6800" xr:uid="{00000000-0005-0000-0000-0000D81A0000}"/>
    <cellStyle name="Comma 54 7 2 2" xfId="6801" xr:uid="{00000000-0005-0000-0000-0000D91A0000}"/>
    <cellStyle name="Comma 54 7 2 2 2" xfId="6802" xr:uid="{00000000-0005-0000-0000-0000DA1A0000}"/>
    <cellStyle name="Comma 54 7 2 2 3" xfId="6803" xr:uid="{00000000-0005-0000-0000-0000DB1A0000}"/>
    <cellStyle name="Comma 54 7 2 2 4" xfId="6804" xr:uid="{00000000-0005-0000-0000-0000DC1A0000}"/>
    <cellStyle name="Comma 54 7 2 3" xfId="6805" xr:uid="{00000000-0005-0000-0000-0000DD1A0000}"/>
    <cellStyle name="Comma 54 7 2 4" xfId="6806" xr:uid="{00000000-0005-0000-0000-0000DE1A0000}"/>
    <cellStyle name="Comma 54 7 2 5" xfId="6807" xr:uid="{00000000-0005-0000-0000-0000DF1A0000}"/>
    <cellStyle name="Comma 54 7 3" xfId="6808" xr:uid="{00000000-0005-0000-0000-0000E01A0000}"/>
    <cellStyle name="Comma 54 7 3 2" xfId="6809" xr:uid="{00000000-0005-0000-0000-0000E11A0000}"/>
    <cellStyle name="Comma 54 7 3 3" xfId="6810" xr:uid="{00000000-0005-0000-0000-0000E21A0000}"/>
    <cellStyle name="Comma 54 7 3 4" xfId="6811" xr:uid="{00000000-0005-0000-0000-0000E31A0000}"/>
    <cellStyle name="Comma 54 7 4" xfId="6812" xr:uid="{00000000-0005-0000-0000-0000E41A0000}"/>
    <cellStyle name="Comma 54 7 5" xfId="6813" xr:uid="{00000000-0005-0000-0000-0000E51A0000}"/>
    <cellStyle name="Comma 54 7 6" xfId="6814" xr:uid="{00000000-0005-0000-0000-0000E61A0000}"/>
    <cellStyle name="Comma 54 8" xfId="6815" xr:uid="{00000000-0005-0000-0000-0000E71A0000}"/>
    <cellStyle name="Comma 54 8 2" xfId="6816" xr:uid="{00000000-0005-0000-0000-0000E81A0000}"/>
    <cellStyle name="Comma 54 8 2 2" xfId="6817" xr:uid="{00000000-0005-0000-0000-0000E91A0000}"/>
    <cellStyle name="Comma 54 8 2 3" xfId="6818" xr:uid="{00000000-0005-0000-0000-0000EA1A0000}"/>
    <cellStyle name="Comma 54 8 2 4" xfId="6819" xr:uid="{00000000-0005-0000-0000-0000EB1A0000}"/>
    <cellStyle name="Comma 54 8 3" xfId="6820" xr:uid="{00000000-0005-0000-0000-0000EC1A0000}"/>
    <cellStyle name="Comma 54 8 4" xfId="6821" xr:uid="{00000000-0005-0000-0000-0000ED1A0000}"/>
    <cellStyle name="Comma 54 8 5" xfId="6822" xr:uid="{00000000-0005-0000-0000-0000EE1A0000}"/>
    <cellStyle name="Comma 54 9" xfId="6823" xr:uid="{00000000-0005-0000-0000-0000EF1A0000}"/>
    <cellStyle name="Comma 54 9 2" xfId="6824" xr:uid="{00000000-0005-0000-0000-0000F01A0000}"/>
    <cellStyle name="Comma 54 9 3" xfId="6825" xr:uid="{00000000-0005-0000-0000-0000F11A0000}"/>
    <cellStyle name="Comma 54 9 4" xfId="6826" xr:uid="{00000000-0005-0000-0000-0000F21A0000}"/>
    <cellStyle name="Comma 55" xfId="6827" xr:uid="{00000000-0005-0000-0000-0000F31A0000}"/>
    <cellStyle name="Comma 55 10" xfId="6828" xr:uid="{00000000-0005-0000-0000-0000F41A0000}"/>
    <cellStyle name="Comma 55 11" xfId="6829" xr:uid="{00000000-0005-0000-0000-0000F51A0000}"/>
    <cellStyle name="Comma 55 12" xfId="6830" xr:uid="{00000000-0005-0000-0000-0000F61A0000}"/>
    <cellStyle name="Comma 55 2" xfId="6831" xr:uid="{00000000-0005-0000-0000-0000F71A0000}"/>
    <cellStyle name="Comma 55 2 10" xfId="6832" xr:uid="{00000000-0005-0000-0000-0000F81A0000}"/>
    <cellStyle name="Comma 55 2 2" xfId="6833" xr:uid="{00000000-0005-0000-0000-0000F91A0000}"/>
    <cellStyle name="Comma 55 2 2 2" xfId="6834" xr:uid="{00000000-0005-0000-0000-0000FA1A0000}"/>
    <cellStyle name="Comma 55 2 2 2 2" xfId="6835" xr:uid="{00000000-0005-0000-0000-0000FB1A0000}"/>
    <cellStyle name="Comma 55 2 2 2 2 2" xfId="6836" xr:uid="{00000000-0005-0000-0000-0000FC1A0000}"/>
    <cellStyle name="Comma 55 2 2 2 2 2 2" xfId="6837" xr:uid="{00000000-0005-0000-0000-0000FD1A0000}"/>
    <cellStyle name="Comma 55 2 2 2 2 2 3" xfId="6838" xr:uid="{00000000-0005-0000-0000-0000FE1A0000}"/>
    <cellStyle name="Comma 55 2 2 2 2 2 4" xfId="6839" xr:uid="{00000000-0005-0000-0000-0000FF1A0000}"/>
    <cellStyle name="Comma 55 2 2 2 2 3" xfId="6840" xr:uid="{00000000-0005-0000-0000-0000001B0000}"/>
    <cellStyle name="Comma 55 2 2 2 2 4" xfId="6841" xr:uid="{00000000-0005-0000-0000-0000011B0000}"/>
    <cellStyle name="Comma 55 2 2 2 2 5" xfId="6842" xr:uid="{00000000-0005-0000-0000-0000021B0000}"/>
    <cellStyle name="Comma 55 2 2 2 3" xfId="6843" xr:uid="{00000000-0005-0000-0000-0000031B0000}"/>
    <cellStyle name="Comma 55 2 2 2 3 2" xfId="6844" xr:uid="{00000000-0005-0000-0000-0000041B0000}"/>
    <cellStyle name="Comma 55 2 2 2 3 3" xfId="6845" xr:uid="{00000000-0005-0000-0000-0000051B0000}"/>
    <cellStyle name="Comma 55 2 2 2 3 4" xfId="6846" xr:uid="{00000000-0005-0000-0000-0000061B0000}"/>
    <cellStyle name="Comma 55 2 2 2 4" xfId="6847" xr:uid="{00000000-0005-0000-0000-0000071B0000}"/>
    <cellStyle name="Comma 55 2 2 2 5" xfId="6848" xr:uid="{00000000-0005-0000-0000-0000081B0000}"/>
    <cellStyle name="Comma 55 2 2 2 6" xfId="6849" xr:uid="{00000000-0005-0000-0000-0000091B0000}"/>
    <cellStyle name="Comma 55 2 2 3" xfId="6850" xr:uid="{00000000-0005-0000-0000-00000A1B0000}"/>
    <cellStyle name="Comma 55 2 2 3 2" xfId="6851" xr:uid="{00000000-0005-0000-0000-00000B1B0000}"/>
    <cellStyle name="Comma 55 2 2 3 2 2" xfId="6852" xr:uid="{00000000-0005-0000-0000-00000C1B0000}"/>
    <cellStyle name="Comma 55 2 2 3 2 2 2" xfId="6853" xr:uid="{00000000-0005-0000-0000-00000D1B0000}"/>
    <cellStyle name="Comma 55 2 2 3 2 2 3" xfId="6854" xr:uid="{00000000-0005-0000-0000-00000E1B0000}"/>
    <cellStyle name="Comma 55 2 2 3 2 2 4" xfId="6855" xr:uid="{00000000-0005-0000-0000-00000F1B0000}"/>
    <cellStyle name="Comma 55 2 2 3 2 3" xfId="6856" xr:uid="{00000000-0005-0000-0000-0000101B0000}"/>
    <cellStyle name="Comma 55 2 2 3 2 4" xfId="6857" xr:uid="{00000000-0005-0000-0000-0000111B0000}"/>
    <cellStyle name="Comma 55 2 2 3 2 5" xfId="6858" xr:uid="{00000000-0005-0000-0000-0000121B0000}"/>
    <cellStyle name="Comma 55 2 2 3 3" xfId="6859" xr:uid="{00000000-0005-0000-0000-0000131B0000}"/>
    <cellStyle name="Comma 55 2 2 3 3 2" xfId="6860" xr:uid="{00000000-0005-0000-0000-0000141B0000}"/>
    <cellStyle name="Comma 55 2 2 3 3 3" xfId="6861" xr:uid="{00000000-0005-0000-0000-0000151B0000}"/>
    <cellStyle name="Comma 55 2 2 3 3 4" xfId="6862" xr:uid="{00000000-0005-0000-0000-0000161B0000}"/>
    <cellStyle name="Comma 55 2 2 3 4" xfId="6863" xr:uid="{00000000-0005-0000-0000-0000171B0000}"/>
    <cellStyle name="Comma 55 2 2 3 5" xfId="6864" xr:uid="{00000000-0005-0000-0000-0000181B0000}"/>
    <cellStyle name="Comma 55 2 2 3 6" xfId="6865" xr:uid="{00000000-0005-0000-0000-0000191B0000}"/>
    <cellStyle name="Comma 55 2 2 4" xfId="6866" xr:uid="{00000000-0005-0000-0000-00001A1B0000}"/>
    <cellStyle name="Comma 55 2 2 4 2" xfId="6867" xr:uid="{00000000-0005-0000-0000-00001B1B0000}"/>
    <cellStyle name="Comma 55 2 2 4 2 2" xfId="6868" xr:uid="{00000000-0005-0000-0000-00001C1B0000}"/>
    <cellStyle name="Comma 55 2 2 4 2 3" xfId="6869" xr:uid="{00000000-0005-0000-0000-00001D1B0000}"/>
    <cellStyle name="Comma 55 2 2 4 2 4" xfId="6870" xr:uid="{00000000-0005-0000-0000-00001E1B0000}"/>
    <cellStyle name="Comma 55 2 2 4 3" xfId="6871" xr:uid="{00000000-0005-0000-0000-00001F1B0000}"/>
    <cellStyle name="Comma 55 2 2 4 4" xfId="6872" xr:uid="{00000000-0005-0000-0000-0000201B0000}"/>
    <cellStyle name="Comma 55 2 2 4 5" xfId="6873" xr:uid="{00000000-0005-0000-0000-0000211B0000}"/>
    <cellStyle name="Comma 55 2 2 5" xfId="6874" xr:uid="{00000000-0005-0000-0000-0000221B0000}"/>
    <cellStyle name="Comma 55 2 2 5 2" xfId="6875" xr:uid="{00000000-0005-0000-0000-0000231B0000}"/>
    <cellStyle name="Comma 55 2 2 5 3" xfId="6876" xr:uid="{00000000-0005-0000-0000-0000241B0000}"/>
    <cellStyle name="Comma 55 2 2 5 4" xfId="6877" xr:uid="{00000000-0005-0000-0000-0000251B0000}"/>
    <cellStyle name="Comma 55 2 2 6" xfId="6878" xr:uid="{00000000-0005-0000-0000-0000261B0000}"/>
    <cellStyle name="Comma 55 2 2 7" xfId="6879" xr:uid="{00000000-0005-0000-0000-0000271B0000}"/>
    <cellStyle name="Comma 55 2 2 8" xfId="6880" xr:uid="{00000000-0005-0000-0000-0000281B0000}"/>
    <cellStyle name="Comma 55 2 3" xfId="6881" xr:uid="{00000000-0005-0000-0000-0000291B0000}"/>
    <cellStyle name="Comma 55 2 3 2" xfId="6882" xr:uid="{00000000-0005-0000-0000-00002A1B0000}"/>
    <cellStyle name="Comma 55 2 3 2 2" xfId="6883" xr:uid="{00000000-0005-0000-0000-00002B1B0000}"/>
    <cellStyle name="Comma 55 2 3 2 2 2" xfId="6884" xr:uid="{00000000-0005-0000-0000-00002C1B0000}"/>
    <cellStyle name="Comma 55 2 3 2 2 2 2" xfId="6885" xr:uid="{00000000-0005-0000-0000-00002D1B0000}"/>
    <cellStyle name="Comma 55 2 3 2 2 2 3" xfId="6886" xr:uid="{00000000-0005-0000-0000-00002E1B0000}"/>
    <cellStyle name="Comma 55 2 3 2 2 2 4" xfId="6887" xr:uid="{00000000-0005-0000-0000-00002F1B0000}"/>
    <cellStyle name="Comma 55 2 3 2 2 3" xfId="6888" xr:uid="{00000000-0005-0000-0000-0000301B0000}"/>
    <cellStyle name="Comma 55 2 3 2 2 4" xfId="6889" xr:uid="{00000000-0005-0000-0000-0000311B0000}"/>
    <cellStyle name="Comma 55 2 3 2 2 5" xfId="6890" xr:uid="{00000000-0005-0000-0000-0000321B0000}"/>
    <cellStyle name="Comma 55 2 3 2 3" xfId="6891" xr:uid="{00000000-0005-0000-0000-0000331B0000}"/>
    <cellStyle name="Comma 55 2 3 2 3 2" xfId="6892" xr:uid="{00000000-0005-0000-0000-0000341B0000}"/>
    <cellStyle name="Comma 55 2 3 2 3 3" xfId="6893" xr:uid="{00000000-0005-0000-0000-0000351B0000}"/>
    <cellStyle name="Comma 55 2 3 2 3 4" xfId="6894" xr:uid="{00000000-0005-0000-0000-0000361B0000}"/>
    <cellStyle name="Comma 55 2 3 2 4" xfId="6895" xr:uid="{00000000-0005-0000-0000-0000371B0000}"/>
    <cellStyle name="Comma 55 2 3 2 5" xfId="6896" xr:uid="{00000000-0005-0000-0000-0000381B0000}"/>
    <cellStyle name="Comma 55 2 3 2 6" xfId="6897" xr:uid="{00000000-0005-0000-0000-0000391B0000}"/>
    <cellStyle name="Comma 55 2 3 3" xfId="6898" xr:uid="{00000000-0005-0000-0000-00003A1B0000}"/>
    <cellStyle name="Comma 55 2 3 3 2" xfId="6899" xr:uid="{00000000-0005-0000-0000-00003B1B0000}"/>
    <cellStyle name="Comma 55 2 3 3 2 2" xfId="6900" xr:uid="{00000000-0005-0000-0000-00003C1B0000}"/>
    <cellStyle name="Comma 55 2 3 3 2 2 2" xfId="6901" xr:uid="{00000000-0005-0000-0000-00003D1B0000}"/>
    <cellStyle name="Comma 55 2 3 3 2 2 3" xfId="6902" xr:uid="{00000000-0005-0000-0000-00003E1B0000}"/>
    <cellStyle name="Comma 55 2 3 3 2 2 4" xfId="6903" xr:uid="{00000000-0005-0000-0000-00003F1B0000}"/>
    <cellStyle name="Comma 55 2 3 3 2 3" xfId="6904" xr:uid="{00000000-0005-0000-0000-0000401B0000}"/>
    <cellStyle name="Comma 55 2 3 3 2 4" xfId="6905" xr:uid="{00000000-0005-0000-0000-0000411B0000}"/>
    <cellStyle name="Comma 55 2 3 3 2 5" xfId="6906" xr:uid="{00000000-0005-0000-0000-0000421B0000}"/>
    <cellStyle name="Comma 55 2 3 3 3" xfId="6907" xr:uid="{00000000-0005-0000-0000-0000431B0000}"/>
    <cellStyle name="Comma 55 2 3 3 3 2" xfId="6908" xr:uid="{00000000-0005-0000-0000-0000441B0000}"/>
    <cellStyle name="Comma 55 2 3 3 3 3" xfId="6909" xr:uid="{00000000-0005-0000-0000-0000451B0000}"/>
    <cellStyle name="Comma 55 2 3 3 3 4" xfId="6910" xr:uid="{00000000-0005-0000-0000-0000461B0000}"/>
    <cellStyle name="Comma 55 2 3 3 4" xfId="6911" xr:uid="{00000000-0005-0000-0000-0000471B0000}"/>
    <cellStyle name="Comma 55 2 3 3 5" xfId="6912" xr:uid="{00000000-0005-0000-0000-0000481B0000}"/>
    <cellStyle name="Comma 55 2 3 3 6" xfId="6913" xr:uid="{00000000-0005-0000-0000-0000491B0000}"/>
    <cellStyle name="Comma 55 2 3 4" xfId="6914" xr:uid="{00000000-0005-0000-0000-00004A1B0000}"/>
    <cellStyle name="Comma 55 2 3 4 2" xfId="6915" xr:uid="{00000000-0005-0000-0000-00004B1B0000}"/>
    <cellStyle name="Comma 55 2 3 4 2 2" xfId="6916" xr:uid="{00000000-0005-0000-0000-00004C1B0000}"/>
    <cellStyle name="Comma 55 2 3 4 2 3" xfId="6917" xr:uid="{00000000-0005-0000-0000-00004D1B0000}"/>
    <cellStyle name="Comma 55 2 3 4 2 4" xfId="6918" xr:uid="{00000000-0005-0000-0000-00004E1B0000}"/>
    <cellStyle name="Comma 55 2 3 4 3" xfId="6919" xr:uid="{00000000-0005-0000-0000-00004F1B0000}"/>
    <cellStyle name="Comma 55 2 3 4 4" xfId="6920" xr:uid="{00000000-0005-0000-0000-0000501B0000}"/>
    <cellStyle name="Comma 55 2 3 4 5" xfId="6921" xr:uid="{00000000-0005-0000-0000-0000511B0000}"/>
    <cellStyle name="Comma 55 2 3 5" xfId="6922" xr:uid="{00000000-0005-0000-0000-0000521B0000}"/>
    <cellStyle name="Comma 55 2 3 5 2" xfId="6923" xr:uid="{00000000-0005-0000-0000-0000531B0000}"/>
    <cellStyle name="Comma 55 2 3 5 3" xfId="6924" xr:uid="{00000000-0005-0000-0000-0000541B0000}"/>
    <cellStyle name="Comma 55 2 3 5 4" xfId="6925" xr:uid="{00000000-0005-0000-0000-0000551B0000}"/>
    <cellStyle name="Comma 55 2 3 6" xfId="6926" xr:uid="{00000000-0005-0000-0000-0000561B0000}"/>
    <cellStyle name="Comma 55 2 3 7" xfId="6927" xr:uid="{00000000-0005-0000-0000-0000571B0000}"/>
    <cellStyle name="Comma 55 2 3 8" xfId="6928" xr:uid="{00000000-0005-0000-0000-0000581B0000}"/>
    <cellStyle name="Comma 55 2 4" xfId="6929" xr:uid="{00000000-0005-0000-0000-0000591B0000}"/>
    <cellStyle name="Comma 55 2 4 2" xfId="6930" xr:uid="{00000000-0005-0000-0000-00005A1B0000}"/>
    <cellStyle name="Comma 55 2 4 2 2" xfId="6931" xr:uid="{00000000-0005-0000-0000-00005B1B0000}"/>
    <cellStyle name="Comma 55 2 4 2 2 2" xfId="6932" xr:uid="{00000000-0005-0000-0000-00005C1B0000}"/>
    <cellStyle name="Comma 55 2 4 2 2 3" xfId="6933" xr:uid="{00000000-0005-0000-0000-00005D1B0000}"/>
    <cellStyle name="Comma 55 2 4 2 2 4" xfId="6934" xr:uid="{00000000-0005-0000-0000-00005E1B0000}"/>
    <cellStyle name="Comma 55 2 4 2 3" xfId="6935" xr:uid="{00000000-0005-0000-0000-00005F1B0000}"/>
    <cellStyle name="Comma 55 2 4 2 4" xfId="6936" xr:uid="{00000000-0005-0000-0000-0000601B0000}"/>
    <cellStyle name="Comma 55 2 4 2 5" xfId="6937" xr:uid="{00000000-0005-0000-0000-0000611B0000}"/>
    <cellStyle name="Comma 55 2 4 3" xfId="6938" xr:uid="{00000000-0005-0000-0000-0000621B0000}"/>
    <cellStyle name="Comma 55 2 4 3 2" xfId="6939" xr:uid="{00000000-0005-0000-0000-0000631B0000}"/>
    <cellStyle name="Comma 55 2 4 3 3" xfId="6940" xr:uid="{00000000-0005-0000-0000-0000641B0000}"/>
    <cellStyle name="Comma 55 2 4 3 4" xfId="6941" xr:uid="{00000000-0005-0000-0000-0000651B0000}"/>
    <cellStyle name="Comma 55 2 4 4" xfId="6942" xr:uid="{00000000-0005-0000-0000-0000661B0000}"/>
    <cellStyle name="Comma 55 2 4 5" xfId="6943" xr:uid="{00000000-0005-0000-0000-0000671B0000}"/>
    <cellStyle name="Comma 55 2 4 6" xfId="6944" xr:uid="{00000000-0005-0000-0000-0000681B0000}"/>
    <cellStyle name="Comma 55 2 5" xfId="6945" xr:uid="{00000000-0005-0000-0000-0000691B0000}"/>
    <cellStyle name="Comma 55 2 5 2" xfId="6946" xr:uid="{00000000-0005-0000-0000-00006A1B0000}"/>
    <cellStyle name="Comma 55 2 5 2 2" xfId="6947" xr:uid="{00000000-0005-0000-0000-00006B1B0000}"/>
    <cellStyle name="Comma 55 2 5 2 2 2" xfId="6948" xr:uid="{00000000-0005-0000-0000-00006C1B0000}"/>
    <cellStyle name="Comma 55 2 5 2 2 3" xfId="6949" xr:uid="{00000000-0005-0000-0000-00006D1B0000}"/>
    <cellStyle name="Comma 55 2 5 2 2 4" xfId="6950" xr:uid="{00000000-0005-0000-0000-00006E1B0000}"/>
    <cellStyle name="Comma 55 2 5 2 3" xfId="6951" xr:uid="{00000000-0005-0000-0000-00006F1B0000}"/>
    <cellStyle name="Comma 55 2 5 2 4" xfId="6952" xr:uid="{00000000-0005-0000-0000-0000701B0000}"/>
    <cellStyle name="Comma 55 2 5 2 5" xfId="6953" xr:uid="{00000000-0005-0000-0000-0000711B0000}"/>
    <cellStyle name="Comma 55 2 5 3" xfId="6954" xr:uid="{00000000-0005-0000-0000-0000721B0000}"/>
    <cellStyle name="Comma 55 2 5 3 2" xfId="6955" xr:uid="{00000000-0005-0000-0000-0000731B0000}"/>
    <cellStyle name="Comma 55 2 5 3 3" xfId="6956" xr:uid="{00000000-0005-0000-0000-0000741B0000}"/>
    <cellStyle name="Comma 55 2 5 3 4" xfId="6957" xr:uid="{00000000-0005-0000-0000-0000751B0000}"/>
    <cellStyle name="Comma 55 2 5 4" xfId="6958" xr:uid="{00000000-0005-0000-0000-0000761B0000}"/>
    <cellStyle name="Comma 55 2 5 5" xfId="6959" xr:uid="{00000000-0005-0000-0000-0000771B0000}"/>
    <cellStyle name="Comma 55 2 5 6" xfId="6960" xr:uid="{00000000-0005-0000-0000-0000781B0000}"/>
    <cellStyle name="Comma 55 2 6" xfId="6961" xr:uid="{00000000-0005-0000-0000-0000791B0000}"/>
    <cellStyle name="Comma 55 2 6 2" xfId="6962" xr:uid="{00000000-0005-0000-0000-00007A1B0000}"/>
    <cellStyle name="Comma 55 2 6 2 2" xfId="6963" xr:uid="{00000000-0005-0000-0000-00007B1B0000}"/>
    <cellStyle name="Comma 55 2 6 2 3" xfId="6964" xr:uid="{00000000-0005-0000-0000-00007C1B0000}"/>
    <cellStyle name="Comma 55 2 6 2 4" xfId="6965" xr:uid="{00000000-0005-0000-0000-00007D1B0000}"/>
    <cellStyle name="Comma 55 2 6 3" xfId="6966" xr:uid="{00000000-0005-0000-0000-00007E1B0000}"/>
    <cellStyle name="Comma 55 2 6 4" xfId="6967" xr:uid="{00000000-0005-0000-0000-00007F1B0000}"/>
    <cellStyle name="Comma 55 2 6 5" xfId="6968" xr:uid="{00000000-0005-0000-0000-0000801B0000}"/>
    <cellStyle name="Comma 55 2 7" xfId="6969" xr:uid="{00000000-0005-0000-0000-0000811B0000}"/>
    <cellStyle name="Comma 55 2 7 2" xfId="6970" xr:uid="{00000000-0005-0000-0000-0000821B0000}"/>
    <cellStyle name="Comma 55 2 7 3" xfId="6971" xr:uid="{00000000-0005-0000-0000-0000831B0000}"/>
    <cellStyle name="Comma 55 2 7 4" xfId="6972" xr:uid="{00000000-0005-0000-0000-0000841B0000}"/>
    <cellStyle name="Comma 55 2 8" xfId="6973" xr:uid="{00000000-0005-0000-0000-0000851B0000}"/>
    <cellStyle name="Comma 55 2 9" xfId="6974" xr:uid="{00000000-0005-0000-0000-0000861B0000}"/>
    <cellStyle name="Comma 55 3" xfId="6975" xr:uid="{00000000-0005-0000-0000-0000871B0000}"/>
    <cellStyle name="Comma 55 3 10" xfId="6976" xr:uid="{00000000-0005-0000-0000-0000881B0000}"/>
    <cellStyle name="Comma 55 3 2" xfId="6977" xr:uid="{00000000-0005-0000-0000-0000891B0000}"/>
    <cellStyle name="Comma 55 3 2 2" xfId="6978" xr:uid="{00000000-0005-0000-0000-00008A1B0000}"/>
    <cellStyle name="Comma 55 3 2 2 2" xfId="6979" xr:uid="{00000000-0005-0000-0000-00008B1B0000}"/>
    <cellStyle name="Comma 55 3 2 2 2 2" xfId="6980" xr:uid="{00000000-0005-0000-0000-00008C1B0000}"/>
    <cellStyle name="Comma 55 3 2 2 2 2 2" xfId="6981" xr:uid="{00000000-0005-0000-0000-00008D1B0000}"/>
    <cellStyle name="Comma 55 3 2 2 2 2 3" xfId="6982" xr:uid="{00000000-0005-0000-0000-00008E1B0000}"/>
    <cellStyle name="Comma 55 3 2 2 2 2 4" xfId="6983" xr:uid="{00000000-0005-0000-0000-00008F1B0000}"/>
    <cellStyle name="Comma 55 3 2 2 2 3" xfId="6984" xr:uid="{00000000-0005-0000-0000-0000901B0000}"/>
    <cellStyle name="Comma 55 3 2 2 2 4" xfId="6985" xr:uid="{00000000-0005-0000-0000-0000911B0000}"/>
    <cellStyle name="Comma 55 3 2 2 2 5" xfId="6986" xr:uid="{00000000-0005-0000-0000-0000921B0000}"/>
    <cellStyle name="Comma 55 3 2 2 3" xfId="6987" xr:uid="{00000000-0005-0000-0000-0000931B0000}"/>
    <cellStyle name="Comma 55 3 2 2 3 2" xfId="6988" xr:uid="{00000000-0005-0000-0000-0000941B0000}"/>
    <cellStyle name="Comma 55 3 2 2 3 3" xfId="6989" xr:uid="{00000000-0005-0000-0000-0000951B0000}"/>
    <cellStyle name="Comma 55 3 2 2 3 4" xfId="6990" xr:uid="{00000000-0005-0000-0000-0000961B0000}"/>
    <cellStyle name="Comma 55 3 2 2 4" xfId="6991" xr:uid="{00000000-0005-0000-0000-0000971B0000}"/>
    <cellStyle name="Comma 55 3 2 2 5" xfId="6992" xr:uid="{00000000-0005-0000-0000-0000981B0000}"/>
    <cellStyle name="Comma 55 3 2 2 6" xfId="6993" xr:uid="{00000000-0005-0000-0000-0000991B0000}"/>
    <cellStyle name="Comma 55 3 2 3" xfId="6994" xr:uid="{00000000-0005-0000-0000-00009A1B0000}"/>
    <cellStyle name="Comma 55 3 2 3 2" xfId="6995" xr:uid="{00000000-0005-0000-0000-00009B1B0000}"/>
    <cellStyle name="Comma 55 3 2 3 2 2" xfId="6996" xr:uid="{00000000-0005-0000-0000-00009C1B0000}"/>
    <cellStyle name="Comma 55 3 2 3 2 2 2" xfId="6997" xr:uid="{00000000-0005-0000-0000-00009D1B0000}"/>
    <cellStyle name="Comma 55 3 2 3 2 2 3" xfId="6998" xr:uid="{00000000-0005-0000-0000-00009E1B0000}"/>
    <cellStyle name="Comma 55 3 2 3 2 2 4" xfId="6999" xr:uid="{00000000-0005-0000-0000-00009F1B0000}"/>
    <cellStyle name="Comma 55 3 2 3 2 3" xfId="7000" xr:uid="{00000000-0005-0000-0000-0000A01B0000}"/>
    <cellStyle name="Comma 55 3 2 3 2 4" xfId="7001" xr:uid="{00000000-0005-0000-0000-0000A11B0000}"/>
    <cellStyle name="Comma 55 3 2 3 2 5" xfId="7002" xr:uid="{00000000-0005-0000-0000-0000A21B0000}"/>
    <cellStyle name="Comma 55 3 2 3 3" xfId="7003" xr:uid="{00000000-0005-0000-0000-0000A31B0000}"/>
    <cellStyle name="Comma 55 3 2 3 3 2" xfId="7004" xr:uid="{00000000-0005-0000-0000-0000A41B0000}"/>
    <cellStyle name="Comma 55 3 2 3 3 3" xfId="7005" xr:uid="{00000000-0005-0000-0000-0000A51B0000}"/>
    <cellStyle name="Comma 55 3 2 3 3 4" xfId="7006" xr:uid="{00000000-0005-0000-0000-0000A61B0000}"/>
    <cellStyle name="Comma 55 3 2 3 4" xfId="7007" xr:uid="{00000000-0005-0000-0000-0000A71B0000}"/>
    <cellStyle name="Comma 55 3 2 3 5" xfId="7008" xr:uid="{00000000-0005-0000-0000-0000A81B0000}"/>
    <cellStyle name="Comma 55 3 2 3 6" xfId="7009" xr:uid="{00000000-0005-0000-0000-0000A91B0000}"/>
    <cellStyle name="Comma 55 3 2 4" xfId="7010" xr:uid="{00000000-0005-0000-0000-0000AA1B0000}"/>
    <cellStyle name="Comma 55 3 2 4 2" xfId="7011" xr:uid="{00000000-0005-0000-0000-0000AB1B0000}"/>
    <cellStyle name="Comma 55 3 2 4 2 2" xfId="7012" xr:uid="{00000000-0005-0000-0000-0000AC1B0000}"/>
    <cellStyle name="Comma 55 3 2 4 2 3" xfId="7013" xr:uid="{00000000-0005-0000-0000-0000AD1B0000}"/>
    <cellStyle name="Comma 55 3 2 4 2 4" xfId="7014" xr:uid="{00000000-0005-0000-0000-0000AE1B0000}"/>
    <cellStyle name="Comma 55 3 2 4 3" xfId="7015" xr:uid="{00000000-0005-0000-0000-0000AF1B0000}"/>
    <cellStyle name="Comma 55 3 2 4 4" xfId="7016" xr:uid="{00000000-0005-0000-0000-0000B01B0000}"/>
    <cellStyle name="Comma 55 3 2 4 5" xfId="7017" xr:uid="{00000000-0005-0000-0000-0000B11B0000}"/>
    <cellStyle name="Comma 55 3 2 5" xfId="7018" xr:uid="{00000000-0005-0000-0000-0000B21B0000}"/>
    <cellStyle name="Comma 55 3 2 5 2" xfId="7019" xr:uid="{00000000-0005-0000-0000-0000B31B0000}"/>
    <cellStyle name="Comma 55 3 2 5 3" xfId="7020" xr:uid="{00000000-0005-0000-0000-0000B41B0000}"/>
    <cellStyle name="Comma 55 3 2 5 4" xfId="7021" xr:uid="{00000000-0005-0000-0000-0000B51B0000}"/>
    <cellStyle name="Comma 55 3 2 6" xfId="7022" xr:uid="{00000000-0005-0000-0000-0000B61B0000}"/>
    <cellStyle name="Comma 55 3 2 7" xfId="7023" xr:uid="{00000000-0005-0000-0000-0000B71B0000}"/>
    <cellStyle name="Comma 55 3 2 8" xfId="7024" xr:uid="{00000000-0005-0000-0000-0000B81B0000}"/>
    <cellStyle name="Comma 55 3 3" xfId="7025" xr:uid="{00000000-0005-0000-0000-0000B91B0000}"/>
    <cellStyle name="Comma 55 3 3 2" xfId="7026" xr:uid="{00000000-0005-0000-0000-0000BA1B0000}"/>
    <cellStyle name="Comma 55 3 3 2 2" xfId="7027" xr:uid="{00000000-0005-0000-0000-0000BB1B0000}"/>
    <cellStyle name="Comma 55 3 3 2 2 2" xfId="7028" xr:uid="{00000000-0005-0000-0000-0000BC1B0000}"/>
    <cellStyle name="Comma 55 3 3 2 2 2 2" xfId="7029" xr:uid="{00000000-0005-0000-0000-0000BD1B0000}"/>
    <cellStyle name="Comma 55 3 3 2 2 2 3" xfId="7030" xr:uid="{00000000-0005-0000-0000-0000BE1B0000}"/>
    <cellStyle name="Comma 55 3 3 2 2 2 4" xfId="7031" xr:uid="{00000000-0005-0000-0000-0000BF1B0000}"/>
    <cellStyle name="Comma 55 3 3 2 2 3" xfId="7032" xr:uid="{00000000-0005-0000-0000-0000C01B0000}"/>
    <cellStyle name="Comma 55 3 3 2 2 4" xfId="7033" xr:uid="{00000000-0005-0000-0000-0000C11B0000}"/>
    <cellStyle name="Comma 55 3 3 2 2 5" xfId="7034" xr:uid="{00000000-0005-0000-0000-0000C21B0000}"/>
    <cellStyle name="Comma 55 3 3 2 3" xfId="7035" xr:uid="{00000000-0005-0000-0000-0000C31B0000}"/>
    <cellStyle name="Comma 55 3 3 2 3 2" xfId="7036" xr:uid="{00000000-0005-0000-0000-0000C41B0000}"/>
    <cellStyle name="Comma 55 3 3 2 3 3" xfId="7037" xr:uid="{00000000-0005-0000-0000-0000C51B0000}"/>
    <cellStyle name="Comma 55 3 3 2 3 4" xfId="7038" xr:uid="{00000000-0005-0000-0000-0000C61B0000}"/>
    <cellStyle name="Comma 55 3 3 2 4" xfId="7039" xr:uid="{00000000-0005-0000-0000-0000C71B0000}"/>
    <cellStyle name="Comma 55 3 3 2 5" xfId="7040" xr:uid="{00000000-0005-0000-0000-0000C81B0000}"/>
    <cellStyle name="Comma 55 3 3 2 6" xfId="7041" xr:uid="{00000000-0005-0000-0000-0000C91B0000}"/>
    <cellStyle name="Comma 55 3 3 3" xfId="7042" xr:uid="{00000000-0005-0000-0000-0000CA1B0000}"/>
    <cellStyle name="Comma 55 3 3 3 2" xfId="7043" xr:uid="{00000000-0005-0000-0000-0000CB1B0000}"/>
    <cellStyle name="Comma 55 3 3 3 2 2" xfId="7044" xr:uid="{00000000-0005-0000-0000-0000CC1B0000}"/>
    <cellStyle name="Comma 55 3 3 3 2 2 2" xfId="7045" xr:uid="{00000000-0005-0000-0000-0000CD1B0000}"/>
    <cellStyle name="Comma 55 3 3 3 2 2 3" xfId="7046" xr:uid="{00000000-0005-0000-0000-0000CE1B0000}"/>
    <cellStyle name="Comma 55 3 3 3 2 2 4" xfId="7047" xr:uid="{00000000-0005-0000-0000-0000CF1B0000}"/>
    <cellStyle name="Comma 55 3 3 3 2 3" xfId="7048" xr:uid="{00000000-0005-0000-0000-0000D01B0000}"/>
    <cellStyle name="Comma 55 3 3 3 2 4" xfId="7049" xr:uid="{00000000-0005-0000-0000-0000D11B0000}"/>
    <cellStyle name="Comma 55 3 3 3 2 5" xfId="7050" xr:uid="{00000000-0005-0000-0000-0000D21B0000}"/>
    <cellStyle name="Comma 55 3 3 3 3" xfId="7051" xr:uid="{00000000-0005-0000-0000-0000D31B0000}"/>
    <cellStyle name="Comma 55 3 3 3 3 2" xfId="7052" xr:uid="{00000000-0005-0000-0000-0000D41B0000}"/>
    <cellStyle name="Comma 55 3 3 3 3 3" xfId="7053" xr:uid="{00000000-0005-0000-0000-0000D51B0000}"/>
    <cellStyle name="Comma 55 3 3 3 3 4" xfId="7054" xr:uid="{00000000-0005-0000-0000-0000D61B0000}"/>
    <cellStyle name="Comma 55 3 3 3 4" xfId="7055" xr:uid="{00000000-0005-0000-0000-0000D71B0000}"/>
    <cellStyle name="Comma 55 3 3 3 5" xfId="7056" xr:uid="{00000000-0005-0000-0000-0000D81B0000}"/>
    <cellStyle name="Comma 55 3 3 3 6" xfId="7057" xr:uid="{00000000-0005-0000-0000-0000D91B0000}"/>
    <cellStyle name="Comma 55 3 3 4" xfId="7058" xr:uid="{00000000-0005-0000-0000-0000DA1B0000}"/>
    <cellStyle name="Comma 55 3 3 4 2" xfId="7059" xr:uid="{00000000-0005-0000-0000-0000DB1B0000}"/>
    <cellStyle name="Comma 55 3 3 4 2 2" xfId="7060" xr:uid="{00000000-0005-0000-0000-0000DC1B0000}"/>
    <cellStyle name="Comma 55 3 3 4 2 3" xfId="7061" xr:uid="{00000000-0005-0000-0000-0000DD1B0000}"/>
    <cellStyle name="Comma 55 3 3 4 2 4" xfId="7062" xr:uid="{00000000-0005-0000-0000-0000DE1B0000}"/>
    <cellStyle name="Comma 55 3 3 4 3" xfId="7063" xr:uid="{00000000-0005-0000-0000-0000DF1B0000}"/>
    <cellStyle name="Comma 55 3 3 4 4" xfId="7064" xr:uid="{00000000-0005-0000-0000-0000E01B0000}"/>
    <cellStyle name="Comma 55 3 3 4 5" xfId="7065" xr:uid="{00000000-0005-0000-0000-0000E11B0000}"/>
    <cellStyle name="Comma 55 3 3 5" xfId="7066" xr:uid="{00000000-0005-0000-0000-0000E21B0000}"/>
    <cellStyle name="Comma 55 3 3 5 2" xfId="7067" xr:uid="{00000000-0005-0000-0000-0000E31B0000}"/>
    <cellStyle name="Comma 55 3 3 5 3" xfId="7068" xr:uid="{00000000-0005-0000-0000-0000E41B0000}"/>
    <cellStyle name="Comma 55 3 3 5 4" xfId="7069" xr:uid="{00000000-0005-0000-0000-0000E51B0000}"/>
    <cellStyle name="Comma 55 3 3 6" xfId="7070" xr:uid="{00000000-0005-0000-0000-0000E61B0000}"/>
    <cellStyle name="Comma 55 3 3 7" xfId="7071" xr:uid="{00000000-0005-0000-0000-0000E71B0000}"/>
    <cellStyle name="Comma 55 3 3 8" xfId="7072" xr:uid="{00000000-0005-0000-0000-0000E81B0000}"/>
    <cellStyle name="Comma 55 3 4" xfId="7073" xr:uid="{00000000-0005-0000-0000-0000E91B0000}"/>
    <cellStyle name="Comma 55 3 4 2" xfId="7074" xr:uid="{00000000-0005-0000-0000-0000EA1B0000}"/>
    <cellStyle name="Comma 55 3 4 2 2" xfId="7075" xr:uid="{00000000-0005-0000-0000-0000EB1B0000}"/>
    <cellStyle name="Comma 55 3 4 2 2 2" xfId="7076" xr:uid="{00000000-0005-0000-0000-0000EC1B0000}"/>
    <cellStyle name="Comma 55 3 4 2 2 3" xfId="7077" xr:uid="{00000000-0005-0000-0000-0000ED1B0000}"/>
    <cellStyle name="Comma 55 3 4 2 2 4" xfId="7078" xr:uid="{00000000-0005-0000-0000-0000EE1B0000}"/>
    <cellStyle name="Comma 55 3 4 2 3" xfId="7079" xr:uid="{00000000-0005-0000-0000-0000EF1B0000}"/>
    <cellStyle name="Comma 55 3 4 2 4" xfId="7080" xr:uid="{00000000-0005-0000-0000-0000F01B0000}"/>
    <cellStyle name="Comma 55 3 4 2 5" xfId="7081" xr:uid="{00000000-0005-0000-0000-0000F11B0000}"/>
    <cellStyle name="Comma 55 3 4 3" xfId="7082" xr:uid="{00000000-0005-0000-0000-0000F21B0000}"/>
    <cellStyle name="Comma 55 3 4 3 2" xfId="7083" xr:uid="{00000000-0005-0000-0000-0000F31B0000}"/>
    <cellStyle name="Comma 55 3 4 3 3" xfId="7084" xr:uid="{00000000-0005-0000-0000-0000F41B0000}"/>
    <cellStyle name="Comma 55 3 4 3 4" xfId="7085" xr:uid="{00000000-0005-0000-0000-0000F51B0000}"/>
    <cellStyle name="Comma 55 3 4 4" xfId="7086" xr:uid="{00000000-0005-0000-0000-0000F61B0000}"/>
    <cellStyle name="Comma 55 3 4 5" xfId="7087" xr:uid="{00000000-0005-0000-0000-0000F71B0000}"/>
    <cellStyle name="Comma 55 3 4 6" xfId="7088" xr:uid="{00000000-0005-0000-0000-0000F81B0000}"/>
    <cellStyle name="Comma 55 3 5" xfId="7089" xr:uid="{00000000-0005-0000-0000-0000F91B0000}"/>
    <cellStyle name="Comma 55 3 5 2" xfId="7090" xr:uid="{00000000-0005-0000-0000-0000FA1B0000}"/>
    <cellStyle name="Comma 55 3 5 2 2" xfId="7091" xr:uid="{00000000-0005-0000-0000-0000FB1B0000}"/>
    <cellStyle name="Comma 55 3 5 2 2 2" xfId="7092" xr:uid="{00000000-0005-0000-0000-0000FC1B0000}"/>
    <cellStyle name="Comma 55 3 5 2 2 3" xfId="7093" xr:uid="{00000000-0005-0000-0000-0000FD1B0000}"/>
    <cellStyle name="Comma 55 3 5 2 2 4" xfId="7094" xr:uid="{00000000-0005-0000-0000-0000FE1B0000}"/>
    <cellStyle name="Comma 55 3 5 2 3" xfId="7095" xr:uid="{00000000-0005-0000-0000-0000FF1B0000}"/>
    <cellStyle name="Comma 55 3 5 2 4" xfId="7096" xr:uid="{00000000-0005-0000-0000-0000001C0000}"/>
    <cellStyle name="Comma 55 3 5 2 5" xfId="7097" xr:uid="{00000000-0005-0000-0000-0000011C0000}"/>
    <cellStyle name="Comma 55 3 5 3" xfId="7098" xr:uid="{00000000-0005-0000-0000-0000021C0000}"/>
    <cellStyle name="Comma 55 3 5 3 2" xfId="7099" xr:uid="{00000000-0005-0000-0000-0000031C0000}"/>
    <cellStyle name="Comma 55 3 5 3 3" xfId="7100" xr:uid="{00000000-0005-0000-0000-0000041C0000}"/>
    <cellStyle name="Comma 55 3 5 3 4" xfId="7101" xr:uid="{00000000-0005-0000-0000-0000051C0000}"/>
    <cellStyle name="Comma 55 3 5 4" xfId="7102" xr:uid="{00000000-0005-0000-0000-0000061C0000}"/>
    <cellStyle name="Comma 55 3 5 5" xfId="7103" xr:uid="{00000000-0005-0000-0000-0000071C0000}"/>
    <cellStyle name="Comma 55 3 5 6" xfId="7104" xr:uid="{00000000-0005-0000-0000-0000081C0000}"/>
    <cellStyle name="Comma 55 3 6" xfId="7105" xr:uid="{00000000-0005-0000-0000-0000091C0000}"/>
    <cellStyle name="Comma 55 3 6 2" xfId="7106" xr:uid="{00000000-0005-0000-0000-00000A1C0000}"/>
    <cellStyle name="Comma 55 3 6 2 2" xfId="7107" xr:uid="{00000000-0005-0000-0000-00000B1C0000}"/>
    <cellStyle name="Comma 55 3 6 2 3" xfId="7108" xr:uid="{00000000-0005-0000-0000-00000C1C0000}"/>
    <cellStyle name="Comma 55 3 6 2 4" xfId="7109" xr:uid="{00000000-0005-0000-0000-00000D1C0000}"/>
    <cellStyle name="Comma 55 3 6 3" xfId="7110" xr:uid="{00000000-0005-0000-0000-00000E1C0000}"/>
    <cellStyle name="Comma 55 3 6 4" xfId="7111" xr:uid="{00000000-0005-0000-0000-00000F1C0000}"/>
    <cellStyle name="Comma 55 3 6 5" xfId="7112" xr:uid="{00000000-0005-0000-0000-0000101C0000}"/>
    <cellStyle name="Comma 55 3 7" xfId="7113" xr:uid="{00000000-0005-0000-0000-0000111C0000}"/>
    <cellStyle name="Comma 55 3 7 2" xfId="7114" xr:uid="{00000000-0005-0000-0000-0000121C0000}"/>
    <cellStyle name="Comma 55 3 7 3" xfId="7115" xr:uid="{00000000-0005-0000-0000-0000131C0000}"/>
    <cellStyle name="Comma 55 3 7 4" xfId="7116" xr:uid="{00000000-0005-0000-0000-0000141C0000}"/>
    <cellStyle name="Comma 55 3 8" xfId="7117" xr:uid="{00000000-0005-0000-0000-0000151C0000}"/>
    <cellStyle name="Comma 55 3 9" xfId="7118" xr:uid="{00000000-0005-0000-0000-0000161C0000}"/>
    <cellStyle name="Comma 55 4" xfId="7119" xr:uid="{00000000-0005-0000-0000-0000171C0000}"/>
    <cellStyle name="Comma 55 4 2" xfId="7120" xr:uid="{00000000-0005-0000-0000-0000181C0000}"/>
    <cellStyle name="Comma 55 4 2 2" xfId="7121" xr:uid="{00000000-0005-0000-0000-0000191C0000}"/>
    <cellStyle name="Comma 55 4 2 2 2" xfId="7122" xr:uid="{00000000-0005-0000-0000-00001A1C0000}"/>
    <cellStyle name="Comma 55 4 2 2 2 2" xfId="7123" xr:uid="{00000000-0005-0000-0000-00001B1C0000}"/>
    <cellStyle name="Comma 55 4 2 2 2 3" xfId="7124" xr:uid="{00000000-0005-0000-0000-00001C1C0000}"/>
    <cellStyle name="Comma 55 4 2 2 2 4" xfId="7125" xr:uid="{00000000-0005-0000-0000-00001D1C0000}"/>
    <cellStyle name="Comma 55 4 2 2 3" xfId="7126" xr:uid="{00000000-0005-0000-0000-00001E1C0000}"/>
    <cellStyle name="Comma 55 4 2 2 4" xfId="7127" xr:uid="{00000000-0005-0000-0000-00001F1C0000}"/>
    <cellStyle name="Comma 55 4 2 2 5" xfId="7128" xr:uid="{00000000-0005-0000-0000-0000201C0000}"/>
    <cellStyle name="Comma 55 4 2 3" xfId="7129" xr:uid="{00000000-0005-0000-0000-0000211C0000}"/>
    <cellStyle name="Comma 55 4 2 3 2" xfId="7130" xr:uid="{00000000-0005-0000-0000-0000221C0000}"/>
    <cellStyle name="Comma 55 4 2 3 3" xfId="7131" xr:uid="{00000000-0005-0000-0000-0000231C0000}"/>
    <cellStyle name="Comma 55 4 2 3 4" xfId="7132" xr:uid="{00000000-0005-0000-0000-0000241C0000}"/>
    <cellStyle name="Comma 55 4 2 4" xfId="7133" xr:uid="{00000000-0005-0000-0000-0000251C0000}"/>
    <cellStyle name="Comma 55 4 2 5" xfId="7134" xr:uid="{00000000-0005-0000-0000-0000261C0000}"/>
    <cellStyle name="Comma 55 4 2 6" xfId="7135" xr:uid="{00000000-0005-0000-0000-0000271C0000}"/>
    <cellStyle name="Comma 55 4 3" xfId="7136" xr:uid="{00000000-0005-0000-0000-0000281C0000}"/>
    <cellStyle name="Comma 55 4 3 2" xfId="7137" xr:uid="{00000000-0005-0000-0000-0000291C0000}"/>
    <cellStyle name="Comma 55 4 3 2 2" xfId="7138" xr:uid="{00000000-0005-0000-0000-00002A1C0000}"/>
    <cellStyle name="Comma 55 4 3 2 2 2" xfId="7139" xr:uid="{00000000-0005-0000-0000-00002B1C0000}"/>
    <cellStyle name="Comma 55 4 3 2 2 3" xfId="7140" xr:uid="{00000000-0005-0000-0000-00002C1C0000}"/>
    <cellStyle name="Comma 55 4 3 2 2 4" xfId="7141" xr:uid="{00000000-0005-0000-0000-00002D1C0000}"/>
    <cellStyle name="Comma 55 4 3 2 3" xfId="7142" xr:uid="{00000000-0005-0000-0000-00002E1C0000}"/>
    <cellStyle name="Comma 55 4 3 2 4" xfId="7143" xr:uid="{00000000-0005-0000-0000-00002F1C0000}"/>
    <cellStyle name="Comma 55 4 3 2 5" xfId="7144" xr:uid="{00000000-0005-0000-0000-0000301C0000}"/>
    <cellStyle name="Comma 55 4 3 3" xfId="7145" xr:uid="{00000000-0005-0000-0000-0000311C0000}"/>
    <cellStyle name="Comma 55 4 3 3 2" xfId="7146" xr:uid="{00000000-0005-0000-0000-0000321C0000}"/>
    <cellStyle name="Comma 55 4 3 3 3" xfId="7147" xr:uid="{00000000-0005-0000-0000-0000331C0000}"/>
    <cellStyle name="Comma 55 4 3 3 4" xfId="7148" xr:uid="{00000000-0005-0000-0000-0000341C0000}"/>
    <cellStyle name="Comma 55 4 3 4" xfId="7149" xr:uid="{00000000-0005-0000-0000-0000351C0000}"/>
    <cellStyle name="Comma 55 4 3 5" xfId="7150" xr:uid="{00000000-0005-0000-0000-0000361C0000}"/>
    <cellStyle name="Comma 55 4 3 6" xfId="7151" xr:uid="{00000000-0005-0000-0000-0000371C0000}"/>
    <cellStyle name="Comma 55 4 4" xfId="7152" xr:uid="{00000000-0005-0000-0000-0000381C0000}"/>
    <cellStyle name="Comma 55 4 4 2" xfId="7153" xr:uid="{00000000-0005-0000-0000-0000391C0000}"/>
    <cellStyle name="Comma 55 4 4 2 2" xfId="7154" xr:uid="{00000000-0005-0000-0000-00003A1C0000}"/>
    <cellStyle name="Comma 55 4 4 2 3" xfId="7155" xr:uid="{00000000-0005-0000-0000-00003B1C0000}"/>
    <cellStyle name="Comma 55 4 4 2 4" xfId="7156" xr:uid="{00000000-0005-0000-0000-00003C1C0000}"/>
    <cellStyle name="Comma 55 4 4 3" xfId="7157" xr:uid="{00000000-0005-0000-0000-00003D1C0000}"/>
    <cellStyle name="Comma 55 4 4 4" xfId="7158" xr:uid="{00000000-0005-0000-0000-00003E1C0000}"/>
    <cellStyle name="Comma 55 4 4 5" xfId="7159" xr:uid="{00000000-0005-0000-0000-00003F1C0000}"/>
    <cellStyle name="Comma 55 4 5" xfId="7160" xr:uid="{00000000-0005-0000-0000-0000401C0000}"/>
    <cellStyle name="Comma 55 4 5 2" xfId="7161" xr:uid="{00000000-0005-0000-0000-0000411C0000}"/>
    <cellStyle name="Comma 55 4 5 3" xfId="7162" xr:uid="{00000000-0005-0000-0000-0000421C0000}"/>
    <cellStyle name="Comma 55 4 5 4" xfId="7163" xr:uid="{00000000-0005-0000-0000-0000431C0000}"/>
    <cellStyle name="Comma 55 4 6" xfId="7164" xr:uid="{00000000-0005-0000-0000-0000441C0000}"/>
    <cellStyle name="Comma 55 4 7" xfId="7165" xr:uid="{00000000-0005-0000-0000-0000451C0000}"/>
    <cellStyle name="Comma 55 4 8" xfId="7166" xr:uid="{00000000-0005-0000-0000-0000461C0000}"/>
    <cellStyle name="Comma 55 5" xfId="7167" xr:uid="{00000000-0005-0000-0000-0000471C0000}"/>
    <cellStyle name="Comma 55 5 2" xfId="7168" xr:uid="{00000000-0005-0000-0000-0000481C0000}"/>
    <cellStyle name="Comma 55 5 2 2" xfId="7169" xr:uid="{00000000-0005-0000-0000-0000491C0000}"/>
    <cellStyle name="Comma 55 5 2 2 2" xfId="7170" xr:uid="{00000000-0005-0000-0000-00004A1C0000}"/>
    <cellStyle name="Comma 55 5 2 2 2 2" xfId="7171" xr:uid="{00000000-0005-0000-0000-00004B1C0000}"/>
    <cellStyle name="Comma 55 5 2 2 2 3" xfId="7172" xr:uid="{00000000-0005-0000-0000-00004C1C0000}"/>
    <cellStyle name="Comma 55 5 2 2 2 4" xfId="7173" xr:uid="{00000000-0005-0000-0000-00004D1C0000}"/>
    <cellStyle name="Comma 55 5 2 2 3" xfId="7174" xr:uid="{00000000-0005-0000-0000-00004E1C0000}"/>
    <cellStyle name="Comma 55 5 2 2 4" xfId="7175" xr:uid="{00000000-0005-0000-0000-00004F1C0000}"/>
    <cellStyle name="Comma 55 5 2 2 5" xfId="7176" xr:uid="{00000000-0005-0000-0000-0000501C0000}"/>
    <cellStyle name="Comma 55 5 2 3" xfId="7177" xr:uid="{00000000-0005-0000-0000-0000511C0000}"/>
    <cellStyle name="Comma 55 5 2 3 2" xfId="7178" xr:uid="{00000000-0005-0000-0000-0000521C0000}"/>
    <cellStyle name="Comma 55 5 2 3 3" xfId="7179" xr:uid="{00000000-0005-0000-0000-0000531C0000}"/>
    <cellStyle name="Comma 55 5 2 3 4" xfId="7180" xr:uid="{00000000-0005-0000-0000-0000541C0000}"/>
    <cellStyle name="Comma 55 5 2 4" xfId="7181" xr:uid="{00000000-0005-0000-0000-0000551C0000}"/>
    <cellStyle name="Comma 55 5 2 5" xfId="7182" xr:uid="{00000000-0005-0000-0000-0000561C0000}"/>
    <cellStyle name="Comma 55 5 2 6" xfId="7183" xr:uid="{00000000-0005-0000-0000-0000571C0000}"/>
    <cellStyle name="Comma 55 5 3" xfId="7184" xr:uid="{00000000-0005-0000-0000-0000581C0000}"/>
    <cellStyle name="Comma 55 5 3 2" xfId="7185" xr:uid="{00000000-0005-0000-0000-0000591C0000}"/>
    <cellStyle name="Comma 55 5 3 2 2" xfId="7186" xr:uid="{00000000-0005-0000-0000-00005A1C0000}"/>
    <cellStyle name="Comma 55 5 3 2 2 2" xfId="7187" xr:uid="{00000000-0005-0000-0000-00005B1C0000}"/>
    <cellStyle name="Comma 55 5 3 2 2 3" xfId="7188" xr:uid="{00000000-0005-0000-0000-00005C1C0000}"/>
    <cellStyle name="Comma 55 5 3 2 2 4" xfId="7189" xr:uid="{00000000-0005-0000-0000-00005D1C0000}"/>
    <cellStyle name="Comma 55 5 3 2 3" xfId="7190" xr:uid="{00000000-0005-0000-0000-00005E1C0000}"/>
    <cellStyle name="Comma 55 5 3 2 4" xfId="7191" xr:uid="{00000000-0005-0000-0000-00005F1C0000}"/>
    <cellStyle name="Comma 55 5 3 2 5" xfId="7192" xr:uid="{00000000-0005-0000-0000-0000601C0000}"/>
    <cellStyle name="Comma 55 5 3 3" xfId="7193" xr:uid="{00000000-0005-0000-0000-0000611C0000}"/>
    <cellStyle name="Comma 55 5 3 3 2" xfId="7194" xr:uid="{00000000-0005-0000-0000-0000621C0000}"/>
    <cellStyle name="Comma 55 5 3 3 3" xfId="7195" xr:uid="{00000000-0005-0000-0000-0000631C0000}"/>
    <cellStyle name="Comma 55 5 3 3 4" xfId="7196" xr:uid="{00000000-0005-0000-0000-0000641C0000}"/>
    <cellStyle name="Comma 55 5 3 4" xfId="7197" xr:uid="{00000000-0005-0000-0000-0000651C0000}"/>
    <cellStyle name="Comma 55 5 3 5" xfId="7198" xr:uid="{00000000-0005-0000-0000-0000661C0000}"/>
    <cellStyle name="Comma 55 5 3 6" xfId="7199" xr:uid="{00000000-0005-0000-0000-0000671C0000}"/>
    <cellStyle name="Comma 55 5 4" xfId="7200" xr:uid="{00000000-0005-0000-0000-0000681C0000}"/>
    <cellStyle name="Comma 55 5 4 2" xfId="7201" xr:uid="{00000000-0005-0000-0000-0000691C0000}"/>
    <cellStyle name="Comma 55 5 4 2 2" xfId="7202" xr:uid="{00000000-0005-0000-0000-00006A1C0000}"/>
    <cellStyle name="Comma 55 5 4 2 3" xfId="7203" xr:uid="{00000000-0005-0000-0000-00006B1C0000}"/>
    <cellStyle name="Comma 55 5 4 2 4" xfId="7204" xr:uid="{00000000-0005-0000-0000-00006C1C0000}"/>
    <cellStyle name="Comma 55 5 4 3" xfId="7205" xr:uid="{00000000-0005-0000-0000-00006D1C0000}"/>
    <cellStyle name="Comma 55 5 4 4" xfId="7206" xr:uid="{00000000-0005-0000-0000-00006E1C0000}"/>
    <cellStyle name="Comma 55 5 4 5" xfId="7207" xr:uid="{00000000-0005-0000-0000-00006F1C0000}"/>
    <cellStyle name="Comma 55 5 5" xfId="7208" xr:uid="{00000000-0005-0000-0000-0000701C0000}"/>
    <cellStyle name="Comma 55 5 5 2" xfId="7209" xr:uid="{00000000-0005-0000-0000-0000711C0000}"/>
    <cellStyle name="Comma 55 5 5 3" xfId="7210" xr:uid="{00000000-0005-0000-0000-0000721C0000}"/>
    <cellStyle name="Comma 55 5 5 4" xfId="7211" xr:uid="{00000000-0005-0000-0000-0000731C0000}"/>
    <cellStyle name="Comma 55 5 6" xfId="7212" xr:uid="{00000000-0005-0000-0000-0000741C0000}"/>
    <cellStyle name="Comma 55 5 7" xfId="7213" xr:uid="{00000000-0005-0000-0000-0000751C0000}"/>
    <cellStyle name="Comma 55 5 8" xfId="7214" xr:uid="{00000000-0005-0000-0000-0000761C0000}"/>
    <cellStyle name="Comma 55 6" xfId="7215" xr:uid="{00000000-0005-0000-0000-0000771C0000}"/>
    <cellStyle name="Comma 55 6 2" xfId="7216" xr:uid="{00000000-0005-0000-0000-0000781C0000}"/>
    <cellStyle name="Comma 55 6 2 2" xfId="7217" xr:uid="{00000000-0005-0000-0000-0000791C0000}"/>
    <cellStyle name="Comma 55 6 2 2 2" xfId="7218" xr:uid="{00000000-0005-0000-0000-00007A1C0000}"/>
    <cellStyle name="Comma 55 6 2 2 3" xfId="7219" xr:uid="{00000000-0005-0000-0000-00007B1C0000}"/>
    <cellStyle name="Comma 55 6 2 2 4" xfId="7220" xr:uid="{00000000-0005-0000-0000-00007C1C0000}"/>
    <cellStyle name="Comma 55 6 2 3" xfId="7221" xr:uid="{00000000-0005-0000-0000-00007D1C0000}"/>
    <cellStyle name="Comma 55 6 2 4" xfId="7222" xr:uid="{00000000-0005-0000-0000-00007E1C0000}"/>
    <cellStyle name="Comma 55 6 2 5" xfId="7223" xr:uid="{00000000-0005-0000-0000-00007F1C0000}"/>
    <cellStyle name="Comma 55 6 3" xfId="7224" xr:uid="{00000000-0005-0000-0000-0000801C0000}"/>
    <cellStyle name="Comma 55 6 3 2" xfId="7225" xr:uid="{00000000-0005-0000-0000-0000811C0000}"/>
    <cellStyle name="Comma 55 6 3 3" xfId="7226" xr:uid="{00000000-0005-0000-0000-0000821C0000}"/>
    <cellStyle name="Comma 55 6 3 4" xfId="7227" xr:uid="{00000000-0005-0000-0000-0000831C0000}"/>
    <cellStyle name="Comma 55 6 4" xfId="7228" xr:uid="{00000000-0005-0000-0000-0000841C0000}"/>
    <cellStyle name="Comma 55 6 5" xfId="7229" xr:uid="{00000000-0005-0000-0000-0000851C0000}"/>
    <cellStyle name="Comma 55 6 6" xfId="7230" xr:uid="{00000000-0005-0000-0000-0000861C0000}"/>
    <cellStyle name="Comma 55 7" xfId="7231" xr:uid="{00000000-0005-0000-0000-0000871C0000}"/>
    <cellStyle name="Comma 55 7 2" xfId="7232" xr:uid="{00000000-0005-0000-0000-0000881C0000}"/>
    <cellStyle name="Comma 55 7 2 2" xfId="7233" xr:uid="{00000000-0005-0000-0000-0000891C0000}"/>
    <cellStyle name="Comma 55 7 2 2 2" xfId="7234" xr:uid="{00000000-0005-0000-0000-00008A1C0000}"/>
    <cellStyle name="Comma 55 7 2 2 3" xfId="7235" xr:uid="{00000000-0005-0000-0000-00008B1C0000}"/>
    <cellStyle name="Comma 55 7 2 2 4" xfId="7236" xr:uid="{00000000-0005-0000-0000-00008C1C0000}"/>
    <cellStyle name="Comma 55 7 2 3" xfId="7237" xr:uid="{00000000-0005-0000-0000-00008D1C0000}"/>
    <cellStyle name="Comma 55 7 2 4" xfId="7238" xr:uid="{00000000-0005-0000-0000-00008E1C0000}"/>
    <cellStyle name="Comma 55 7 2 5" xfId="7239" xr:uid="{00000000-0005-0000-0000-00008F1C0000}"/>
    <cellStyle name="Comma 55 7 3" xfId="7240" xr:uid="{00000000-0005-0000-0000-0000901C0000}"/>
    <cellStyle name="Comma 55 7 3 2" xfId="7241" xr:uid="{00000000-0005-0000-0000-0000911C0000}"/>
    <cellStyle name="Comma 55 7 3 3" xfId="7242" xr:uid="{00000000-0005-0000-0000-0000921C0000}"/>
    <cellStyle name="Comma 55 7 3 4" xfId="7243" xr:uid="{00000000-0005-0000-0000-0000931C0000}"/>
    <cellStyle name="Comma 55 7 4" xfId="7244" xr:uid="{00000000-0005-0000-0000-0000941C0000}"/>
    <cellStyle name="Comma 55 7 5" xfId="7245" xr:uid="{00000000-0005-0000-0000-0000951C0000}"/>
    <cellStyle name="Comma 55 7 6" xfId="7246" xr:uid="{00000000-0005-0000-0000-0000961C0000}"/>
    <cellStyle name="Comma 55 8" xfId="7247" xr:uid="{00000000-0005-0000-0000-0000971C0000}"/>
    <cellStyle name="Comma 55 8 2" xfId="7248" xr:uid="{00000000-0005-0000-0000-0000981C0000}"/>
    <cellStyle name="Comma 55 8 2 2" xfId="7249" xr:uid="{00000000-0005-0000-0000-0000991C0000}"/>
    <cellStyle name="Comma 55 8 2 3" xfId="7250" xr:uid="{00000000-0005-0000-0000-00009A1C0000}"/>
    <cellStyle name="Comma 55 8 2 4" xfId="7251" xr:uid="{00000000-0005-0000-0000-00009B1C0000}"/>
    <cellStyle name="Comma 55 8 3" xfId="7252" xr:uid="{00000000-0005-0000-0000-00009C1C0000}"/>
    <cellStyle name="Comma 55 8 4" xfId="7253" xr:uid="{00000000-0005-0000-0000-00009D1C0000}"/>
    <cellStyle name="Comma 55 8 5" xfId="7254" xr:uid="{00000000-0005-0000-0000-00009E1C0000}"/>
    <cellStyle name="Comma 55 9" xfId="7255" xr:uid="{00000000-0005-0000-0000-00009F1C0000}"/>
    <cellStyle name="Comma 55 9 2" xfId="7256" xr:uid="{00000000-0005-0000-0000-0000A01C0000}"/>
    <cellStyle name="Comma 55 9 3" xfId="7257" xr:uid="{00000000-0005-0000-0000-0000A11C0000}"/>
    <cellStyle name="Comma 55 9 4" xfId="7258" xr:uid="{00000000-0005-0000-0000-0000A21C0000}"/>
    <cellStyle name="Comma 56" xfId="7259" xr:uid="{00000000-0005-0000-0000-0000A31C0000}"/>
    <cellStyle name="Comma 56 10" xfId="7260" xr:uid="{00000000-0005-0000-0000-0000A41C0000}"/>
    <cellStyle name="Comma 56 11" xfId="7261" xr:uid="{00000000-0005-0000-0000-0000A51C0000}"/>
    <cellStyle name="Comma 56 12" xfId="7262" xr:uid="{00000000-0005-0000-0000-0000A61C0000}"/>
    <cellStyle name="Comma 56 2" xfId="7263" xr:uid="{00000000-0005-0000-0000-0000A71C0000}"/>
    <cellStyle name="Comma 56 2 10" xfId="7264" xr:uid="{00000000-0005-0000-0000-0000A81C0000}"/>
    <cellStyle name="Comma 56 2 2" xfId="7265" xr:uid="{00000000-0005-0000-0000-0000A91C0000}"/>
    <cellStyle name="Comma 56 2 2 2" xfId="7266" xr:uid="{00000000-0005-0000-0000-0000AA1C0000}"/>
    <cellStyle name="Comma 56 2 2 2 2" xfId="7267" xr:uid="{00000000-0005-0000-0000-0000AB1C0000}"/>
    <cellStyle name="Comma 56 2 2 2 2 2" xfId="7268" xr:uid="{00000000-0005-0000-0000-0000AC1C0000}"/>
    <cellStyle name="Comma 56 2 2 2 2 2 2" xfId="7269" xr:uid="{00000000-0005-0000-0000-0000AD1C0000}"/>
    <cellStyle name="Comma 56 2 2 2 2 2 3" xfId="7270" xr:uid="{00000000-0005-0000-0000-0000AE1C0000}"/>
    <cellStyle name="Comma 56 2 2 2 2 2 4" xfId="7271" xr:uid="{00000000-0005-0000-0000-0000AF1C0000}"/>
    <cellStyle name="Comma 56 2 2 2 2 3" xfId="7272" xr:uid="{00000000-0005-0000-0000-0000B01C0000}"/>
    <cellStyle name="Comma 56 2 2 2 2 4" xfId="7273" xr:uid="{00000000-0005-0000-0000-0000B11C0000}"/>
    <cellStyle name="Comma 56 2 2 2 2 5" xfId="7274" xr:uid="{00000000-0005-0000-0000-0000B21C0000}"/>
    <cellStyle name="Comma 56 2 2 2 3" xfId="7275" xr:uid="{00000000-0005-0000-0000-0000B31C0000}"/>
    <cellStyle name="Comma 56 2 2 2 3 2" xfId="7276" xr:uid="{00000000-0005-0000-0000-0000B41C0000}"/>
    <cellStyle name="Comma 56 2 2 2 3 3" xfId="7277" xr:uid="{00000000-0005-0000-0000-0000B51C0000}"/>
    <cellStyle name="Comma 56 2 2 2 3 4" xfId="7278" xr:uid="{00000000-0005-0000-0000-0000B61C0000}"/>
    <cellStyle name="Comma 56 2 2 2 4" xfId="7279" xr:uid="{00000000-0005-0000-0000-0000B71C0000}"/>
    <cellStyle name="Comma 56 2 2 2 5" xfId="7280" xr:uid="{00000000-0005-0000-0000-0000B81C0000}"/>
    <cellStyle name="Comma 56 2 2 2 6" xfId="7281" xr:uid="{00000000-0005-0000-0000-0000B91C0000}"/>
    <cellStyle name="Comma 56 2 2 3" xfId="7282" xr:uid="{00000000-0005-0000-0000-0000BA1C0000}"/>
    <cellStyle name="Comma 56 2 2 3 2" xfId="7283" xr:uid="{00000000-0005-0000-0000-0000BB1C0000}"/>
    <cellStyle name="Comma 56 2 2 3 2 2" xfId="7284" xr:uid="{00000000-0005-0000-0000-0000BC1C0000}"/>
    <cellStyle name="Comma 56 2 2 3 2 2 2" xfId="7285" xr:uid="{00000000-0005-0000-0000-0000BD1C0000}"/>
    <cellStyle name="Comma 56 2 2 3 2 2 3" xfId="7286" xr:uid="{00000000-0005-0000-0000-0000BE1C0000}"/>
    <cellStyle name="Comma 56 2 2 3 2 2 4" xfId="7287" xr:uid="{00000000-0005-0000-0000-0000BF1C0000}"/>
    <cellStyle name="Comma 56 2 2 3 2 3" xfId="7288" xr:uid="{00000000-0005-0000-0000-0000C01C0000}"/>
    <cellStyle name="Comma 56 2 2 3 2 4" xfId="7289" xr:uid="{00000000-0005-0000-0000-0000C11C0000}"/>
    <cellStyle name="Comma 56 2 2 3 2 5" xfId="7290" xr:uid="{00000000-0005-0000-0000-0000C21C0000}"/>
    <cellStyle name="Comma 56 2 2 3 3" xfId="7291" xr:uid="{00000000-0005-0000-0000-0000C31C0000}"/>
    <cellStyle name="Comma 56 2 2 3 3 2" xfId="7292" xr:uid="{00000000-0005-0000-0000-0000C41C0000}"/>
    <cellStyle name="Comma 56 2 2 3 3 3" xfId="7293" xr:uid="{00000000-0005-0000-0000-0000C51C0000}"/>
    <cellStyle name="Comma 56 2 2 3 3 4" xfId="7294" xr:uid="{00000000-0005-0000-0000-0000C61C0000}"/>
    <cellStyle name="Comma 56 2 2 3 4" xfId="7295" xr:uid="{00000000-0005-0000-0000-0000C71C0000}"/>
    <cellStyle name="Comma 56 2 2 3 5" xfId="7296" xr:uid="{00000000-0005-0000-0000-0000C81C0000}"/>
    <cellStyle name="Comma 56 2 2 3 6" xfId="7297" xr:uid="{00000000-0005-0000-0000-0000C91C0000}"/>
    <cellStyle name="Comma 56 2 2 4" xfId="7298" xr:uid="{00000000-0005-0000-0000-0000CA1C0000}"/>
    <cellStyle name="Comma 56 2 2 4 2" xfId="7299" xr:uid="{00000000-0005-0000-0000-0000CB1C0000}"/>
    <cellStyle name="Comma 56 2 2 4 2 2" xfId="7300" xr:uid="{00000000-0005-0000-0000-0000CC1C0000}"/>
    <cellStyle name="Comma 56 2 2 4 2 3" xfId="7301" xr:uid="{00000000-0005-0000-0000-0000CD1C0000}"/>
    <cellStyle name="Comma 56 2 2 4 2 4" xfId="7302" xr:uid="{00000000-0005-0000-0000-0000CE1C0000}"/>
    <cellStyle name="Comma 56 2 2 4 3" xfId="7303" xr:uid="{00000000-0005-0000-0000-0000CF1C0000}"/>
    <cellStyle name="Comma 56 2 2 4 4" xfId="7304" xr:uid="{00000000-0005-0000-0000-0000D01C0000}"/>
    <cellStyle name="Comma 56 2 2 4 5" xfId="7305" xr:uid="{00000000-0005-0000-0000-0000D11C0000}"/>
    <cellStyle name="Comma 56 2 2 5" xfId="7306" xr:uid="{00000000-0005-0000-0000-0000D21C0000}"/>
    <cellStyle name="Comma 56 2 2 5 2" xfId="7307" xr:uid="{00000000-0005-0000-0000-0000D31C0000}"/>
    <cellStyle name="Comma 56 2 2 5 3" xfId="7308" xr:uid="{00000000-0005-0000-0000-0000D41C0000}"/>
    <cellStyle name="Comma 56 2 2 5 4" xfId="7309" xr:uid="{00000000-0005-0000-0000-0000D51C0000}"/>
    <cellStyle name="Comma 56 2 2 6" xfId="7310" xr:uid="{00000000-0005-0000-0000-0000D61C0000}"/>
    <cellStyle name="Comma 56 2 2 7" xfId="7311" xr:uid="{00000000-0005-0000-0000-0000D71C0000}"/>
    <cellStyle name="Comma 56 2 2 8" xfId="7312" xr:uid="{00000000-0005-0000-0000-0000D81C0000}"/>
    <cellStyle name="Comma 56 2 3" xfId="7313" xr:uid="{00000000-0005-0000-0000-0000D91C0000}"/>
    <cellStyle name="Comma 56 2 3 2" xfId="7314" xr:uid="{00000000-0005-0000-0000-0000DA1C0000}"/>
    <cellStyle name="Comma 56 2 3 2 2" xfId="7315" xr:uid="{00000000-0005-0000-0000-0000DB1C0000}"/>
    <cellStyle name="Comma 56 2 3 2 2 2" xfId="7316" xr:uid="{00000000-0005-0000-0000-0000DC1C0000}"/>
    <cellStyle name="Comma 56 2 3 2 2 2 2" xfId="7317" xr:uid="{00000000-0005-0000-0000-0000DD1C0000}"/>
    <cellStyle name="Comma 56 2 3 2 2 2 3" xfId="7318" xr:uid="{00000000-0005-0000-0000-0000DE1C0000}"/>
    <cellStyle name="Comma 56 2 3 2 2 2 4" xfId="7319" xr:uid="{00000000-0005-0000-0000-0000DF1C0000}"/>
    <cellStyle name="Comma 56 2 3 2 2 3" xfId="7320" xr:uid="{00000000-0005-0000-0000-0000E01C0000}"/>
    <cellStyle name="Comma 56 2 3 2 2 4" xfId="7321" xr:uid="{00000000-0005-0000-0000-0000E11C0000}"/>
    <cellStyle name="Comma 56 2 3 2 2 5" xfId="7322" xr:uid="{00000000-0005-0000-0000-0000E21C0000}"/>
    <cellStyle name="Comma 56 2 3 2 3" xfId="7323" xr:uid="{00000000-0005-0000-0000-0000E31C0000}"/>
    <cellStyle name="Comma 56 2 3 2 3 2" xfId="7324" xr:uid="{00000000-0005-0000-0000-0000E41C0000}"/>
    <cellStyle name="Comma 56 2 3 2 3 3" xfId="7325" xr:uid="{00000000-0005-0000-0000-0000E51C0000}"/>
    <cellStyle name="Comma 56 2 3 2 3 4" xfId="7326" xr:uid="{00000000-0005-0000-0000-0000E61C0000}"/>
    <cellStyle name="Comma 56 2 3 2 4" xfId="7327" xr:uid="{00000000-0005-0000-0000-0000E71C0000}"/>
    <cellStyle name="Comma 56 2 3 2 5" xfId="7328" xr:uid="{00000000-0005-0000-0000-0000E81C0000}"/>
    <cellStyle name="Comma 56 2 3 2 6" xfId="7329" xr:uid="{00000000-0005-0000-0000-0000E91C0000}"/>
    <cellStyle name="Comma 56 2 3 3" xfId="7330" xr:uid="{00000000-0005-0000-0000-0000EA1C0000}"/>
    <cellStyle name="Comma 56 2 3 3 2" xfId="7331" xr:uid="{00000000-0005-0000-0000-0000EB1C0000}"/>
    <cellStyle name="Comma 56 2 3 3 2 2" xfId="7332" xr:uid="{00000000-0005-0000-0000-0000EC1C0000}"/>
    <cellStyle name="Comma 56 2 3 3 2 2 2" xfId="7333" xr:uid="{00000000-0005-0000-0000-0000ED1C0000}"/>
    <cellStyle name="Comma 56 2 3 3 2 2 3" xfId="7334" xr:uid="{00000000-0005-0000-0000-0000EE1C0000}"/>
    <cellStyle name="Comma 56 2 3 3 2 2 4" xfId="7335" xr:uid="{00000000-0005-0000-0000-0000EF1C0000}"/>
    <cellStyle name="Comma 56 2 3 3 2 3" xfId="7336" xr:uid="{00000000-0005-0000-0000-0000F01C0000}"/>
    <cellStyle name="Comma 56 2 3 3 2 4" xfId="7337" xr:uid="{00000000-0005-0000-0000-0000F11C0000}"/>
    <cellStyle name="Comma 56 2 3 3 2 5" xfId="7338" xr:uid="{00000000-0005-0000-0000-0000F21C0000}"/>
    <cellStyle name="Comma 56 2 3 3 3" xfId="7339" xr:uid="{00000000-0005-0000-0000-0000F31C0000}"/>
    <cellStyle name="Comma 56 2 3 3 3 2" xfId="7340" xr:uid="{00000000-0005-0000-0000-0000F41C0000}"/>
    <cellStyle name="Comma 56 2 3 3 3 3" xfId="7341" xr:uid="{00000000-0005-0000-0000-0000F51C0000}"/>
    <cellStyle name="Comma 56 2 3 3 3 4" xfId="7342" xr:uid="{00000000-0005-0000-0000-0000F61C0000}"/>
    <cellStyle name="Comma 56 2 3 3 4" xfId="7343" xr:uid="{00000000-0005-0000-0000-0000F71C0000}"/>
    <cellStyle name="Comma 56 2 3 3 5" xfId="7344" xr:uid="{00000000-0005-0000-0000-0000F81C0000}"/>
    <cellStyle name="Comma 56 2 3 3 6" xfId="7345" xr:uid="{00000000-0005-0000-0000-0000F91C0000}"/>
    <cellStyle name="Comma 56 2 3 4" xfId="7346" xr:uid="{00000000-0005-0000-0000-0000FA1C0000}"/>
    <cellStyle name="Comma 56 2 3 4 2" xfId="7347" xr:uid="{00000000-0005-0000-0000-0000FB1C0000}"/>
    <cellStyle name="Comma 56 2 3 4 2 2" xfId="7348" xr:uid="{00000000-0005-0000-0000-0000FC1C0000}"/>
    <cellStyle name="Comma 56 2 3 4 2 3" xfId="7349" xr:uid="{00000000-0005-0000-0000-0000FD1C0000}"/>
    <cellStyle name="Comma 56 2 3 4 2 4" xfId="7350" xr:uid="{00000000-0005-0000-0000-0000FE1C0000}"/>
    <cellStyle name="Comma 56 2 3 4 3" xfId="7351" xr:uid="{00000000-0005-0000-0000-0000FF1C0000}"/>
    <cellStyle name="Comma 56 2 3 4 4" xfId="7352" xr:uid="{00000000-0005-0000-0000-0000001D0000}"/>
    <cellStyle name="Comma 56 2 3 4 5" xfId="7353" xr:uid="{00000000-0005-0000-0000-0000011D0000}"/>
    <cellStyle name="Comma 56 2 3 5" xfId="7354" xr:uid="{00000000-0005-0000-0000-0000021D0000}"/>
    <cellStyle name="Comma 56 2 3 5 2" xfId="7355" xr:uid="{00000000-0005-0000-0000-0000031D0000}"/>
    <cellStyle name="Comma 56 2 3 5 3" xfId="7356" xr:uid="{00000000-0005-0000-0000-0000041D0000}"/>
    <cellStyle name="Comma 56 2 3 5 4" xfId="7357" xr:uid="{00000000-0005-0000-0000-0000051D0000}"/>
    <cellStyle name="Comma 56 2 3 6" xfId="7358" xr:uid="{00000000-0005-0000-0000-0000061D0000}"/>
    <cellStyle name="Comma 56 2 3 7" xfId="7359" xr:uid="{00000000-0005-0000-0000-0000071D0000}"/>
    <cellStyle name="Comma 56 2 3 8" xfId="7360" xr:uid="{00000000-0005-0000-0000-0000081D0000}"/>
    <cellStyle name="Comma 56 2 4" xfId="7361" xr:uid="{00000000-0005-0000-0000-0000091D0000}"/>
    <cellStyle name="Comma 56 2 4 2" xfId="7362" xr:uid="{00000000-0005-0000-0000-00000A1D0000}"/>
    <cellStyle name="Comma 56 2 4 2 2" xfId="7363" xr:uid="{00000000-0005-0000-0000-00000B1D0000}"/>
    <cellStyle name="Comma 56 2 4 2 2 2" xfId="7364" xr:uid="{00000000-0005-0000-0000-00000C1D0000}"/>
    <cellStyle name="Comma 56 2 4 2 2 3" xfId="7365" xr:uid="{00000000-0005-0000-0000-00000D1D0000}"/>
    <cellStyle name="Comma 56 2 4 2 2 4" xfId="7366" xr:uid="{00000000-0005-0000-0000-00000E1D0000}"/>
    <cellStyle name="Comma 56 2 4 2 3" xfId="7367" xr:uid="{00000000-0005-0000-0000-00000F1D0000}"/>
    <cellStyle name="Comma 56 2 4 2 4" xfId="7368" xr:uid="{00000000-0005-0000-0000-0000101D0000}"/>
    <cellStyle name="Comma 56 2 4 2 5" xfId="7369" xr:uid="{00000000-0005-0000-0000-0000111D0000}"/>
    <cellStyle name="Comma 56 2 4 3" xfId="7370" xr:uid="{00000000-0005-0000-0000-0000121D0000}"/>
    <cellStyle name="Comma 56 2 4 3 2" xfId="7371" xr:uid="{00000000-0005-0000-0000-0000131D0000}"/>
    <cellStyle name="Comma 56 2 4 3 3" xfId="7372" xr:uid="{00000000-0005-0000-0000-0000141D0000}"/>
    <cellStyle name="Comma 56 2 4 3 4" xfId="7373" xr:uid="{00000000-0005-0000-0000-0000151D0000}"/>
    <cellStyle name="Comma 56 2 4 4" xfId="7374" xr:uid="{00000000-0005-0000-0000-0000161D0000}"/>
    <cellStyle name="Comma 56 2 4 5" xfId="7375" xr:uid="{00000000-0005-0000-0000-0000171D0000}"/>
    <cellStyle name="Comma 56 2 4 6" xfId="7376" xr:uid="{00000000-0005-0000-0000-0000181D0000}"/>
    <cellStyle name="Comma 56 2 5" xfId="7377" xr:uid="{00000000-0005-0000-0000-0000191D0000}"/>
    <cellStyle name="Comma 56 2 5 2" xfId="7378" xr:uid="{00000000-0005-0000-0000-00001A1D0000}"/>
    <cellStyle name="Comma 56 2 5 2 2" xfId="7379" xr:uid="{00000000-0005-0000-0000-00001B1D0000}"/>
    <cellStyle name="Comma 56 2 5 2 2 2" xfId="7380" xr:uid="{00000000-0005-0000-0000-00001C1D0000}"/>
    <cellStyle name="Comma 56 2 5 2 2 3" xfId="7381" xr:uid="{00000000-0005-0000-0000-00001D1D0000}"/>
    <cellStyle name="Comma 56 2 5 2 2 4" xfId="7382" xr:uid="{00000000-0005-0000-0000-00001E1D0000}"/>
    <cellStyle name="Comma 56 2 5 2 3" xfId="7383" xr:uid="{00000000-0005-0000-0000-00001F1D0000}"/>
    <cellStyle name="Comma 56 2 5 2 4" xfId="7384" xr:uid="{00000000-0005-0000-0000-0000201D0000}"/>
    <cellStyle name="Comma 56 2 5 2 5" xfId="7385" xr:uid="{00000000-0005-0000-0000-0000211D0000}"/>
    <cellStyle name="Comma 56 2 5 3" xfId="7386" xr:uid="{00000000-0005-0000-0000-0000221D0000}"/>
    <cellStyle name="Comma 56 2 5 3 2" xfId="7387" xr:uid="{00000000-0005-0000-0000-0000231D0000}"/>
    <cellStyle name="Comma 56 2 5 3 3" xfId="7388" xr:uid="{00000000-0005-0000-0000-0000241D0000}"/>
    <cellStyle name="Comma 56 2 5 3 4" xfId="7389" xr:uid="{00000000-0005-0000-0000-0000251D0000}"/>
    <cellStyle name="Comma 56 2 5 4" xfId="7390" xr:uid="{00000000-0005-0000-0000-0000261D0000}"/>
    <cellStyle name="Comma 56 2 5 5" xfId="7391" xr:uid="{00000000-0005-0000-0000-0000271D0000}"/>
    <cellStyle name="Comma 56 2 5 6" xfId="7392" xr:uid="{00000000-0005-0000-0000-0000281D0000}"/>
    <cellStyle name="Comma 56 2 6" xfId="7393" xr:uid="{00000000-0005-0000-0000-0000291D0000}"/>
    <cellStyle name="Comma 56 2 6 2" xfId="7394" xr:uid="{00000000-0005-0000-0000-00002A1D0000}"/>
    <cellStyle name="Comma 56 2 6 2 2" xfId="7395" xr:uid="{00000000-0005-0000-0000-00002B1D0000}"/>
    <cellStyle name="Comma 56 2 6 2 3" xfId="7396" xr:uid="{00000000-0005-0000-0000-00002C1D0000}"/>
    <cellStyle name="Comma 56 2 6 2 4" xfId="7397" xr:uid="{00000000-0005-0000-0000-00002D1D0000}"/>
    <cellStyle name="Comma 56 2 6 3" xfId="7398" xr:uid="{00000000-0005-0000-0000-00002E1D0000}"/>
    <cellStyle name="Comma 56 2 6 4" xfId="7399" xr:uid="{00000000-0005-0000-0000-00002F1D0000}"/>
    <cellStyle name="Comma 56 2 6 5" xfId="7400" xr:uid="{00000000-0005-0000-0000-0000301D0000}"/>
    <cellStyle name="Comma 56 2 7" xfId="7401" xr:uid="{00000000-0005-0000-0000-0000311D0000}"/>
    <cellStyle name="Comma 56 2 7 2" xfId="7402" xr:uid="{00000000-0005-0000-0000-0000321D0000}"/>
    <cellStyle name="Comma 56 2 7 3" xfId="7403" xr:uid="{00000000-0005-0000-0000-0000331D0000}"/>
    <cellStyle name="Comma 56 2 7 4" xfId="7404" xr:uid="{00000000-0005-0000-0000-0000341D0000}"/>
    <cellStyle name="Comma 56 2 8" xfId="7405" xr:uid="{00000000-0005-0000-0000-0000351D0000}"/>
    <cellStyle name="Comma 56 2 9" xfId="7406" xr:uid="{00000000-0005-0000-0000-0000361D0000}"/>
    <cellStyle name="Comma 56 3" xfId="7407" xr:uid="{00000000-0005-0000-0000-0000371D0000}"/>
    <cellStyle name="Comma 56 3 10" xfId="7408" xr:uid="{00000000-0005-0000-0000-0000381D0000}"/>
    <cellStyle name="Comma 56 3 2" xfId="7409" xr:uid="{00000000-0005-0000-0000-0000391D0000}"/>
    <cellStyle name="Comma 56 3 2 2" xfId="7410" xr:uid="{00000000-0005-0000-0000-00003A1D0000}"/>
    <cellStyle name="Comma 56 3 2 2 2" xfId="7411" xr:uid="{00000000-0005-0000-0000-00003B1D0000}"/>
    <cellStyle name="Comma 56 3 2 2 2 2" xfId="7412" xr:uid="{00000000-0005-0000-0000-00003C1D0000}"/>
    <cellStyle name="Comma 56 3 2 2 2 2 2" xfId="7413" xr:uid="{00000000-0005-0000-0000-00003D1D0000}"/>
    <cellStyle name="Comma 56 3 2 2 2 2 3" xfId="7414" xr:uid="{00000000-0005-0000-0000-00003E1D0000}"/>
    <cellStyle name="Comma 56 3 2 2 2 2 4" xfId="7415" xr:uid="{00000000-0005-0000-0000-00003F1D0000}"/>
    <cellStyle name="Comma 56 3 2 2 2 3" xfId="7416" xr:uid="{00000000-0005-0000-0000-0000401D0000}"/>
    <cellStyle name="Comma 56 3 2 2 2 4" xfId="7417" xr:uid="{00000000-0005-0000-0000-0000411D0000}"/>
    <cellStyle name="Comma 56 3 2 2 2 5" xfId="7418" xr:uid="{00000000-0005-0000-0000-0000421D0000}"/>
    <cellStyle name="Comma 56 3 2 2 3" xfId="7419" xr:uid="{00000000-0005-0000-0000-0000431D0000}"/>
    <cellStyle name="Comma 56 3 2 2 3 2" xfId="7420" xr:uid="{00000000-0005-0000-0000-0000441D0000}"/>
    <cellStyle name="Comma 56 3 2 2 3 3" xfId="7421" xr:uid="{00000000-0005-0000-0000-0000451D0000}"/>
    <cellStyle name="Comma 56 3 2 2 3 4" xfId="7422" xr:uid="{00000000-0005-0000-0000-0000461D0000}"/>
    <cellStyle name="Comma 56 3 2 2 4" xfId="7423" xr:uid="{00000000-0005-0000-0000-0000471D0000}"/>
    <cellStyle name="Comma 56 3 2 2 5" xfId="7424" xr:uid="{00000000-0005-0000-0000-0000481D0000}"/>
    <cellStyle name="Comma 56 3 2 2 6" xfId="7425" xr:uid="{00000000-0005-0000-0000-0000491D0000}"/>
    <cellStyle name="Comma 56 3 2 3" xfId="7426" xr:uid="{00000000-0005-0000-0000-00004A1D0000}"/>
    <cellStyle name="Comma 56 3 2 3 2" xfId="7427" xr:uid="{00000000-0005-0000-0000-00004B1D0000}"/>
    <cellStyle name="Comma 56 3 2 3 2 2" xfId="7428" xr:uid="{00000000-0005-0000-0000-00004C1D0000}"/>
    <cellStyle name="Comma 56 3 2 3 2 2 2" xfId="7429" xr:uid="{00000000-0005-0000-0000-00004D1D0000}"/>
    <cellStyle name="Comma 56 3 2 3 2 2 3" xfId="7430" xr:uid="{00000000-0005-0000-0000-00004E1D0000}"/>
    <cellStyle name="Comma 56 3 2 3 2 2 4" xfId="7431" xr:uid="{00000000-0005-0000-0000-00004F1D0000}"/>
    <cellStyle name="Comma 56 3 2 3 2 3" xfId="7432" xr:uid="{00000000-0005-0000-0000-0000501D0000}"/>
    <cellStyle name="Comma 56 3 2 3 2 4" xfId="7433" xr:uid="{00000000-0005-0000-0000-0000511D0000}"/>
    <cellStyle name="Comma 56 3 2 3 2 5" xfId="7434" xr:uid="{00000000-0005-0000-0000-0000521D0000}"/>
    <cellStyle name="Comma 56 3 2 3 3" xfId="7435" xr:uid="{00000000-0005-0000-0000-0000531D0000}"/>
    <cellStyle name="Comma 56 3 2 3 3 2" xfId="7436" xr:uid="{00000000-0005-0000-0000-0000541D0000}"/>
    <cellStyle name="Comma 56 3 2 3 3 3" xfId="7437" xr:uid="{00000000-0005-0000-0000-0000551D0000}"/>
    <cellStyle name="Comma 56 3 2 3 3 4" xfId="7438" xr:uid="{00000000-0005-0000-0000-0000561D0000}"/>
    <cellStyle name="Comma 56 3 2 3 4" xfId="7439" xr:uid="{00000000-0005-0000-0000-0000571D0000}"/>
    <cellStyle name="Comma 56 3 2 3 5" xfId="7440" xr:uid="{00000000-0005-0000-0000-0000581D0000}"/>
    <cellStyle name="Comma 56 3 2 3 6" xfId="7441" xr:uid="{00000000-0005-0000-0000-0000591D0000}"/>
    <cellStyle name="Comma 56 3 2 4" xfId="7442" xr:uid="{00000000-0005-0000-0000-00005A1D0000}"/>
    <cellStyle name="Comma 56 3 2 4 2" xfId="7443" xr:uid="{00000000-0005-0000-0000-00005B1D0000}"/>
    <cellStyle name="Comma 56 3 2 4 2 2" xfId="7444" xr:uid="{00000000-0005-0000-0000-00005C1D0000}"/>
    <cellStyle name="Comma 56 3 2 4 2 3" xfId="7445" xr:uid="{00000000-0005-0000-0000-00005D1D0000}"/>
    <cellStyle name="Comma 56 3 2 4 2 4" xfId="7446" xr:uid="{00000000-0005-0000-0000-00005E1D0000}"/>
    <cellStyle name="Comma 56 3 2 4 3" xfId="7447" xr:uid="{00000000-0005-0000-0000-00005F1D0000}"/>
    <cellStyle name="Comma 56 3 2 4 4" xfId="7448" xr:uid="{00000000-0005-0000-0000-0000601D0000}"/>
    <cellStyle name="Comma 56 3 2 4 5" xfId="7449" xr:uid="{00000000-0005-0000-0000-0000611D0000}"/>
    <cellStyle name="Comma 56 3 2 5" xfId="7450" xr:uid="{00000000-0005-0000-0000-0000621D0000}"/>
    <cellStyle name="Comma 56 3 2 5 2" xfId="7451" xr:uid="{00000000-0005-0000-0000-0000631D0000}"/>
    <cellStyle name="Comma 56 3 2 5 3" xfId="7452" xr:uid="{00000000-0005-0000-0000-0000641D0000}"/>
    <cellStyle name="Comma 56 3 2 5 4" xfId="7453" xr:uid="{00000000-0005-0000-0000-0000651D0000}"/>
    <cellStyle name="Comma 56 3 2 6" xfId="7454" xr:uid="{00000000-0005-0000-0000-0000661D0000}"/>
    <cellStyle name="Comma 56 3 2 7" xfId="7455" xr:uid="{00000000-0005-0000-0000-0000671D0000}"/>
    <cellStyle name="Comma 56 3 2 8" xfId="7456" xr:uid="{00000000-0005-0000-0000-0000681D0000}"/>
    <cellStyle name="Comma 56 3 3" xfId="7457" xr:uid="{00000000-0005-0000-0000-0000691D0000}"/>
    <cellStyle name="Comma 56 3 3 2" xfId="7458" xr:uid="{00000000-0005-0000-0000-00006A1D0000}"/>
    <cellStyle name="Comma 56 3 3 2 2" xfId="7459" xr:uid="{00000000-0005-0000-0000-00006B1D0000}"/>
    <cellStyle name="Comma 56 3 3 2 2 2" xfId="7460" xr:uid="{00000000-0005-0000-0000-00006C1D0000}"/>
    <cellStyle name="Comma 56 3 3 2 2 2 2" xfId="7461" xr:uid="{00000000-0005-0000-0000-00006D1D0000}"/>
    <cellStyle name="Comma 56 3 3 2 2 2 3" xfId="7462" xr:uid="{00000000-0005-0000-0000-00006E1D0000}"/>
    <cellStyle name="Comma 56 3 3 2 2 2 4" xfId="7463" xr:uid="{00000000-0005-0000-0000-00006F1D0000}"/>
    <cellStyle name="Comma 56 3 3 2 2 3" xfId="7464" xr:uid="{00000000-0005-0000-0000-0000701D0000}"/>
    <cellStyle name="Comma 56 3 3 2 2 4" xfId="7465" xr:uid="{00000000-0005-0000-0000-0000711D0000}"/>
    <cellStyle name="Comma 56 3 3 2 2 5" xfId="7466" xr:uid="{00000000-0005-0000-0000-0000721D0000}"/>
    <cellStyle name="Comma 56 3 3 2 3" xfId="7467" xr:uid="{00000000-0005-0000-0000-0000731D0000}"/>
    <cellStyle name="Comma 56 3 3 2 3 2" xfId="7468" xr:uid="{00000000-0005-0000-0000-0000741D0000}"/>
    <cellStyle name="Comma 56 3 3 2 3 3" xfId="7469" xr:uid="{00000000-0005-0000-0000-0000751D0000}"/>
    <cellStyle name="Comma 56 3 3 2 3 4" xfId="7470" xr:uid="{00000000-0005-0000-0000-0000761D0000}"/>
    <cellStyle name="Comma 56 3 3 2 4" xfId="7471" xr:uid="{00000000-0005-0000-0000-0000771D0000}"/>
    <cellStyle name="Comma 56 3 3 2 5" xfId="7472" xr:uid="{00000000-0005-0000-0000-0000781D0000}"/>
    <cellStyle name="Comma 56 3 3 2 6" xfId="7473" xr:uid="{00000000-0005-0000-0000-0000791D0000}"/>
    <cellStyle name="Comma 56 3 3 3" xfId="7474" xr:uid="{00000000-0005-0000-0000-00007A1D0000}"/>
    <cellStyle name="Comma 56 3 3 3 2" xfId="7475" xr:uid="{00000000-0005-0000-0000-00007B1D0000}"/>
    <cellStyle name="Comma 56 3 3 3 2 2" xfId="7476" xr:uid="{00000000-0005-0000-0000-00007C1D0000}"/>
    <cellStyle name="Comma 56 3 3 3 2 2 2" xfId="7477" xr:uid="{00000000-0005-0000-0000-00007D1D0000}"/>
    <cellStyle name="Comma 56 3 3 3 2 2 3" xfId="7478" xr:uid="{00000000-0005-0000-0000-00007E1D0000}"/>
    <cellStyle name="Comma 56 3 3 3 2 2 4" xfId="7479" xr:uid="{00000000-0005-0000-0000-00007F1D0000}"/>
    <cellStyle name="Comma 56 3 3 3 2 3" xfId="7480" xr:uid="{00000000-0005-0000-0000-0000801D0000}"/>
    <cellStyle name="Comma 56 3 3 3 2 4" xfId="7481" xr:uid="{00000000-0005-0000-0000-0000811D0000}"/>
    <cellStyle name="Comma 56 3 3 3 2 5" xfId="7482" xr:uid="{00000000-0005-0000-0000-0000821D0000}"/>
    <cellStyle name="Comma 56 3 3 3 3" xfId="7483" xr:uid="{00000000-0005-0000-0000-0000831D0000}"/>
    <cellStyle name="Comma 56 3 3 3 3 2" xfId="7484" xr:uid="{00000000-0005-0000-0000-0000841D0000}"/>
    <cellStyle name="Comma 56 3 3 3 3 3" xfId="7485" xr:uid="{00000000-0005-0000-0000-0000851D0000}"/>
    <cellStyle name="Comma 56 3 3 3 3 4" xfId="7486" xr:uid="{00000000-0005-0000-0000-0000861D0000}"/>
    <cellStyle name="Comma 56 3 3 3 4" xfId="7487" xr:uid="{00000000-0005-0000-0000-0000871D0000}"/>
    <cellStyle name="Comma 56 3 3 3 5" xfId="7488" xr:uid="{00000000-0005-0000-0000-0000881D0000}"/>
    <cellStyle name="Comma 56 3 3 3 6" xfId="7489" xr:uid="{00000000-0005-0000-0000-0000891D0000}"/>
    <cellStyle name="Comma 56 3 3 4" xfId="7490" xr:uid="{00000000-0005-0000-0000-00008A1D0000}"/>
    <cellStyle name="Comma 56 3 3 4 2" xfId="7491" xr:uid="{00000000-0005-0000-0000-00008B1D0000}"/>
    <cellStyle name="Comma 56 3 3 4 2 2" xfId="7492" xr:uid="{00000000-0005-0000-0000-00008C1D0000}"/>
    <cellStyle name="Comma 56 3 3 4 2 3" xfId="7493" xr:uid="{00000000-0005-0000-0000-00008D1D0000}"/>
    <cellStyle name="Comma 56 3 3 4 2 4" xfId="7494" xr:uid="{00000000-0005-0000-0000-00008E1D0000}"/>
    <cellStyle name="Comma 56 3 3 4 3" xfId="7495" xr:uid="{00000000-0005-0000-0000-00008F1D0000}"/>
    <cellStyle name="Comma 56 3 3 4 4" xfId="7496" xr:uid="{00000000-0005-0000-0000-0000901D0000}"/>
    <cellStyle name="Comma 56 3 3 4 5" xfId="7497" xr:uid="{00000000-0005-0000-0000-0000911D0000}"/>
    <cellStyle name="Comma 56 3 3 5" xfId="7498" xr:uid="{00000000-0005-0000-0000-0000921D0000}"/>
    <cellStyle name="Comma 56 3 3 5 2" xfId="7499" xr:uid="{00000000-0005-0000-0000-0000931D0000}"/>
    <cellStyle name="Comma 56 3 3 5 3" xfId="7500" xr:uid="{00000000-0005-0000-0000-0000941D0000}"/>
    <cellStyle name="Comma 56 3 3 5 4" xfId="7501" xr:uid="{00000000-0005-0000-0000-0000951D0000}"/>
    <cellStyle name="Comma 56 3 3 6" xfId="7502" xr:uid="{00000000-0005-0000-0000-0000961D0000}"/>
    <cellStyle name="Comma 56 3 3 7" xfId="7503" xr:uid="{00000000-0005-0000-0000-0000971D0000}"/>
    <cellStyle name="Comma 56 3 3 8" xfId="7504" xr:uid="{00000000-0005-0000-0000-0000981D0000}"/>
    <cellStyle name="Comma 56 3 4" xfId="7505" xr:uid="{00000000-0005-0000-0000-0000991D0000}"/>
    <cellStyle name="Comma 56 3 4 2" xfId="7506" xr:uid="{00000000-0005-0000-0000-00009A1D0000}"/>
    <cellStyle name="Comma 56 3 4 2 2" xfId="7507" xr:uid="{00000000-0005-0000-0000-00009B1D0000}"/>
    <cellStyle name="Comma 56 3 4 2 2 2" xfId="7508" xr:uid="{00000000-0005-0000-0000-00009C1D0000}"/>
    <cellStyle name="Comma 56 3 4 2 2 3" xfId="7509" xr:uid="{00000000-0005-0000-0000-00009D1D0000}"/>
    <cellStyle name="Comma 56 3 4 2 2 4" xfId="7510" xr:uid="{00000000-0005-0000-0000-00009E1D0000}"/>
    <cellStyle name="Comma 56 3 4 2 3" xfId="7511" xr:uid="{00000000-0005-0000-0000-00009F1D0000}"/>
    <cellStyle name="Comma 56 3 4 2 4" xfId="7512" xr:uid="{00000000-0005-0000-0000-0000A01D0000}"/>
    <cellStyle name="Comma 56 3 4 2 5" xfId="7513" xr:uid="{00000000-0005-0000-0000-0000A11D0000}"/>
    <cellStyle name="Comma 56 3 4 3" xfId="7514" xr:uid="{00000000-0005-0000-0000-0000A21D0000}"/>
    <cellStyle name="Comma 56 3 4 3 2" xfId="7515" xr:uid="{00000000-0005-0000-0000-0000A31D0000}"/>
    <cellStyle name="Comma 56 3 4 3 3" xfId="7516" xr:uid="{00000000-0005-0000-0000-0000A41D0000}"/>
    <cellStyle name="Comma 56 3 4 3 4" xfId="7517" xr:uid="{00000000-0005-0000-0000-0000A51D0000}"/>
    <cellStyle name="Comma 56 3 4 4" xfId="7518" xr:uid="{00000000-0005-0000-0000-0000A61D0000}"/>
    <cellStyle name="Comma 56 3 4 5" xfId="7519" xr:uid="{00000000-0005-0000-0000-0000A71D0000}"/>
    <cellStyle name="Comma 56 3 4 6" xfId="7520" xr:uid="{00000000-0005-0000-0000-0000A81D0000}"/>
    <cellStyle name="Comma 56 3 5" xfId="7521" xr:uid="{00000000-0005-0000-0000-0000A91D0000}"/>
    <cellStyle name="Comma 56 3 5 2" xfId="7522" xr:uid="{00000000-0005-0000-0000-0000AA1D0000}"/>
    <cellStyle name="Comma 56 3 5 2 2" xfId="7523" xr:uid="{00000000-0005-0000-0000-0000AB1D0000}"/>
    <cellStyle name="Comma 56 3 5 2 2 2" xfId="7524" xr:uid="{00000000-0005-0000-0000-0000AC1D0000}"/>
    <cellStyle name="Comma 56 3 5 2 2 3" xfId="7525" xr:uid="{00000000-0005-0000-0000-0000AD1D0000}"/>
    <cellStyle name="Comma 56 3 5 2 2 4" xfId="7526" xr:uid="{00000000-0005-0000-0000-0000AE1D0000}"/>
    <cellStyle name="Comma 56 3 5 2 3" xfId="7527" xr:uid="{00000000-0005-0000-0000-0000AF1D0000}"/>
    <cellStyle name="Comma 56 3 5 2 4" xfId="7528" xr:uid="{00000000-0005-0000-0000-0000B01D0000}"/>
    <cellStyle name="Comma 56 3 5 2 5" xfId="7529" xr:uid="{00000000-0005-0000-0000-0000B11D0000}"/>
    <cellStyle name="Comma 56 3 5 3" xfId="7530" xr:uid="{00000000-0005-0000-0000-0000B21D0000}"/>
    <cellStyle name="Comma 56 3 5 3 2" xfId="7531" xr:uid="{00000000-0005-0000-0000-0000B31D0000}"/>
    <cellStyle name="Comma 56 3 5 3 3" xfId="7532" xr:uid="{00000000-0005-0000-0000-0000B41D0000}"/>
    <cellStyle name="Comma 56 3 5 3 4" xfId="7533" xr:uid="{00000000-0005-0000-0000-0000B51D0000}"/>
    <cellStyle name="Comma 56 3 5 4" xfId="7534" xr:uid="{00000000-0005-0000-0000-0000B61D0000}"/>
    <cellStyle name="Comma 56 3 5 5" xfId="7535" xr:uid="{00000000-0005-0000-0000-0000B71D0000}"/>
    <cellStyle name="Comma 56 3 5 6" xfId="7536" xr:uid="{00000000-0005-0000-0000-0000B81D0000}"/>
    <cellStyle name="Comma 56 3 6" xfId="7537" xr:uid="{00000000-0005-0000-0000-0000B91D0000}"/>
    <cellStyle name="Comma 56 3 6 2" xfId="7538" xr:uid="{00000000-0005-0000-0000-0000BA1D0000}"/>
    <cellStyle name="Comma 56 3 6 2 2" xfId="7539" xr:uid="{00000000-0005-0000-0000-0000BB1D0000}"/>
    <cellStyle name="Comma 56 3 6 2 3" xfId="7540" xr:uid="{00000000-0005-0000-0000-0000BC1D0000}"/>
    <cellStyle name="Comma 56 3 6 2 4" xfId="7541" xr:uid="{00000000-0005-0000-0000-0000BD1D0000}"/>
    <cellStyle name="Comma 56 3 6 3" xfId="7542" xr:uid="{00000000-0005-0000-0000-0000BE1D0000}"/>
    <cellStyle name="Comma 56 3 6 4" xfId="7543" xr:uid="{00000000-0005-0000-0000-0000BF1D0000}"/>
    <cellStyle name="Comma 56 3 6 5" xfId="7544" xr:uid="{00000000-0005-0000-0000-0000C01D0000}"/>
    <cellStyle name="Comma 56 3 7" xfId="7545" xr:uid="{00000000-0005-0000-0000-0000C11D0000}"/>
    <cellStyle name="Comma 56 3 7 2" xfId="7546" xr:uid="{00000000-0005-0000-0000-0000C21D0000}"/>
    <cellStyle name="Comma 56 3 7 3" xfId="7547" xr:uid="{00000000-0005-0000-0000-0000C31D0000}"/>
    <cellStyle name="Comma 56 3 7 4" xfId="7548" xr:uid="{00000000-0005-0000-0000-0000C41D0000}"/>
    <cellStyle name="Comma 56 3 8" xfId="7549" xr:uid="{00000000-0005-0000-0000-0000C51D0000}"/>
    <cellStyle name="Comma 56 3 9" xfId="7550" xr:uid="{00000000-0005-0000-0000-0000C61D0000}"/>
    <cellStyle name="Comma 56 4" xfId="7551" xr:uid="{00000000-0005-0000-0000-0000C71D0000}"/>
    <cellStyle name="Comma 56 4 2" xfId="7552" xr:uid="{00000000-0005-0000-0000-0000C81D0000}"/>
    <cellStyle name="Comma 56 4 2 2" xfId="7553" xr:uid="{00000000-0005-0000-0000-0000C91D0000}"/>
    <cellStyle name="Comma 56 4 2 2 2" xfId="7554" xr:uid="{00000000-0005-0000-0000-0000CA1D0000}"/>
    <cellStyle name="Comma 56 4 2 2 2 2" xfId="7555" xr:uid="{00000000-0005-0000-0000-0000CB1D0000}"/>
    <cellStyle name="Comma 56 4 2 2 2 3" xfId="7556" xr:uid="{00000000-0005-0000-0000-0000CC1D0000}"/>
    <cellStyle name="Comma 56 4 2 2 2 4" xfId="7557" xr:uid="{00000000-0005-0000-0000-0000CD1D0000}"/>
    <cellStyle name="Comma 56 4 2 2 3" xfId="7558" xr:uid="{00000000-0005-0000-0000-0000CE1D0000}"/>
    <cellStyle name="Comma 56 4 2 2 4" xfId="7559" xr:uid="{00000000-0005-0000-0000-0000CF1D0000}"/>
    <cellStyle name="Comma 56 4 2 2 5" xfId="7560" xr:uid="{00000000-0005-0000-0000-0000D01D0000}"/>
    <cellStyle name="Comma 56 4 2 3" xfId="7561" xr:uid="{00000000-0005-0000-0000-0000D11D0000}"/>
    <cellStyle name="Comma 56 4 2 3 2" xfId="7562" xr:uid="{00000000-0005-0000-0000-0000D21D0000}"/>
    <cellStyle name="Comma 56 4 2 3 3" xfId="7563" xr:uid="{00000000-0005-0000-0000-0000D31D0000}"/>
    <cellStyle name="Comma 56 4 2 3 4" xfId="7564" xr:uid="{00000000-0005-0000-0000-0000D41D0000}"/>
    <cellStyle name="Comma 56 4 2 4" xfId="7565" xr:uid="{00000000-0005-0000-0000-0000D51D0000}"/>
    <cellStyle name="Comma 56 4 2 5" xfId="7566" xr:uid="{00000000-0005-0000-0000-0000D61D0000}"/>
    <cellStyle name="Comma 56 4 2 6" xfId="7567" xr:uid="{00000000-0005-0000-0000-0000D71D0000}"/>
    <cellStyle name="Comma 56 4 3" xfId="7568" xr:uid="{00000000-0005-0000-0000-0000D81D0000}"/>
    <cellStyle name="Comma 56 4 3 2" xfId="7569" xr:uid="{00000000-0005-0000-0000-0000D91D0000}"/>
    <cellStyle name="Comma 56 4 3 2 2" xfId="7570" xr:uid="{00000000-0005-0000-0000-0000DA1D0000}"/>
    <cellStyle name="Comma 56 4 3 2 2 2" xfId="7571" xr:uid="{00000000-0005-0000-0000-0000DB1D0000}"/>
    <cellStyle name="Comma 56 4 3 2 2 3" xfId="7572" xr:uid="{00000000-0005-0000-0000-0000DC1D0000}"/>
    <cellStyle name="Comma 56 4 3 2 2 4" xfId="7573" xr:uid="{00000000-0005-0000-0000-0000DD1D0000}"/>
    <cellStyle name="Comma 56 4 3 2 3" xfId="7574" xr:uid="{00000000-0005-0000-0000-0000DE1D0000}"/>
    <cellStyle name="Comma 56 4 3 2 4" xfId="7575" xr:uid="{00000000-0005-0000-0000-0000DF1D0000}"/>
    <cellStyle name="Comma 56 4 3 2 5" xfId="7576" xr:uid="{00000000-0005-0000-0000-0000E01D0000}"/>
    <cellStyle name="Comma 56 4 3 3" xfId="7577" xr:uid="{00000000-0005-0000-0000-0000E11D0000}"/>
    <cellStyle name="Comma 56 4 3 3 2" xfId="7578" xr:uid="{00000000-0005-0000-0000-0000E21D0000}"/>
    <cellStyle name="Comma 56 4 3 3 3" xfId="7579" xr:uid="{00000000-0005-0000-0000-0000E31D0000}"/>
    <cellStyle name="Comma 56 4 3 3 4" xfId="7580" xr:uid="{00000000-0005-0000-0000-0000E41D0000}"/>
    <cellStyle name="Comma 56 4 3 4" xfId="7581" xr:uid="{00000000-0005-0000-0000-0000E51D0000}"/>
    <cellStyle name="Comma 56 4 3 5" xfId="7582" xr:uid="{00000000-0005-0000-0000-0000E61D0000}"/>
    <cellStyle name="Comma 56 4 3 6" xfId="7583" xr:uid="{00000000-0005-0000-0000-0000E71D0000}"/>
    <cellStyle name="Comma 56 4 4" xfId="7584" xr:uid="{00000000-0005-0000-0000-0000E81D0000}"/>
    <cellStyle name="Comma 56 4 4 2" xfId="7585" xr:uid="{00000000-0005-0000-0000-0000E91D0000}"/>
    <cellStyle name="Comma 56 4 4 2 2" xfId="7586" xr:uid="{00000000-0005-0000-0000-0000EA1D0000}"/>
    <cellStyle name="Comma 56 4 4 2 3" xfId="7587" xr:uid="{00000000-0005-0000-0000-0000EB1D0000}"/>
    <cellStyle name="Comma 56 4 4 2 4" xfId="7588" xr:uid="{00000000-0005-0000-0000-0000EC1D0000}"/>
    <cellStyle name="Comma 56 4 4 3" xfId="7589" xr:uid="{00000000-0005-0000-0000-0000ED1D0000}"/>
    <cellStyle name="Comma 56 4 4 4" xfId="7590" xr:uid="{00000000-0005-0000-0000-0000EE1D0000}"/>
    <cellStyle name="Comma 56 4 4 5" xfId="7591" xr:uid="{00000000-0005-0000-0000-0000EF1D0000}"/>
    <cellStyle name="Comma 56 4 5" xfId="7592" xr:uid="{00000000-0005-0000-0000-0000F01D0000}"/>
    <cellStyle name="Comma 56 4 5 2" xfId="7593" xr:uid="{00000000-0005-0000-0000-0000F11D0000}"/>
    <cellStyle name="Comma 56 4 5 3" xfId="7594" xr:uid="{00000000-0005-0000-0000-0000F21D0000}"/>
    <cellStyle name="Comma 56 4 5 4" xfId="7595" xr:uid="{00000000-0005-0000-0000-0000F31D0000}"/>
    <cellStyle name="Comma 56 4 6" xfId="7596" xr:uid="{00000000-0005-0000-0000-0000F41D0000}"/>
    <cellStyle name="Comma 56 4 7" xfId="7597" xr:uid="{00000000-0005-0000-0000-0000F51D0000}"/>
    <cellStyle name="Comma 56 4 8" xfId="7598" xr:uid="{00000000-0005-0000-0000-0000F61D0000}"/>
    <cellStyle name="Comma 56 5" xfId="7599" xr:uid="{00000000-0005-0000-0000-0000F71D0000}"/>
    <cellStyle name="Comma 56 5 2" xfId="7600" xr:uid="{00000000-0005-0000-0000-0000F81D0000}"/>
    <cellStyle name="Comma 56 5 2 2" xfId="7601" xr:uid="{00000000-0005-0000-0000-0000F91D0000}"/>
    <cellStyle name="Comma 56 5 2 2 2" xfId="7602" xr:uid="{00000000-0005-0000-0000-0000FA1D0000}"/>
    <cellStyle name="Comma 56 5 2 2 2 2" xfId="7603" xr:uid="{00000000-0005-0000-0000-0000FB1D0000}"/>
    <cellStyle name="Comma 56 5 2 2 2 3" xfId="7604" xr:uid="{00000000-0005-0000-0000-0000FC1D0000}"/>
    <cellStyle name="Comma 56 5 2 2 2 4" xfId="7605" xr:uid="{00000000-0005-0000-0000-0000FD1D0000}"/>
    <cellStyle name="Comma 56 5 2 2 3" xfId="7606" xr:uid="{00000000-0005-0000-0000-0000FE1D0000}"/>
    <cellStyle name="Comma 56 5 2 2 4" xfId="7607" xr:uid="{00000000-0005-0000-0000-0000FF1D0000}"/>
    <cellStyle name="Comma 56 5 2 2 5" xfId="7608" xr:uid="{00000000-0005-0000-0000-0000001E0000}"/>
    <cellStyle name="Comma 56 5 2 3" xfId="7609" xr:uid="{00000000-0005-0000-0000-0000011E0000}"/>
    <cellStyle name="Comma 56 5 2 3 2" xfId="7610" xr:uid="{00000000-0005-0000-0000-0000021E0000}"/>
    <cellStyle name="Comma 56 5 2 3 3" xfId="7611" xr:uid="{00000000-0005-0000-0000-0000031E0000}"/>
    <cellStyle name="Comma 56 5 2 3 4" xfId="7612" xr:uid="{00000000-0005-0000-0000-0000041E0000}"/>
    <cellStyle name="Comma 56 5 2 4" xfId="7613" xr:uid="{00000000-0005-0000-0000-0000051E0000}"/>
    <cellStyle name="Comma 56 5 2 5" xfId="7614" xr:uid="{00000000-0005-0000-0000-0000061E0000}"/>
    <cellStyle name="Comma 56 5 2 6" xfId="7615" xr:uid="{00000000-0005-0000-0000-0000071E0000}"/>
    <cellStyle name="Comma 56 5 3" xfId="7616" xr:uid="{00000000-0005-0000-0000-0000081E0000}"/>
    <cellStyle name="Comma 56 5 3 2" xfId="7617" xr:uid="{00000000-0005-0000-0000-0000091E0000}"/>
    <cellStyle name="Comma 56 5 3 2 2" xfId="7618" xr:uid="{00000000-0005-0000-0000-00000A1E0000}"/>
    <cellStyle name="Comma 56 5 3 2 2 2" xfId="7619" xr:uid="{00000000-0005-0000-0000-00000B1E0000}"/>
    <cellStyle name="Comma 56 5 3 2 2 3" xfId="7620" xr:uid="{00000000-0005-0000-0000-00000C1E0000}"/>
    <cellStyle name="Comma 56 5 3 2 2 4" xfId="7621" xr:uid="{00000000-0005-0000-0000-00000D1E0000}"/>
    <cellStyle name="Comma 56 5 3 2 3" xfId="7622" xr:uid="{00000000-0005-0000-0000-00000E1E0000}"/>
    <cellStyle name="Comma 56 5 3 2 4" xfId="7623" xr:uid="{00000000-0005-0000-0000-00000F1E0000}"/>
    <cellStyle name="Comma 56 5 3 2 5" xfId="7624" xr:uid="{00000000-0005-0000-0000-0000101E0000}"/>
    <cellStyle name="Comma 56 5 3 3" xfId="7625" xr:uid="{00000000-0005-0000-0000-0000111E0000}"/>
    <cellStyle name="Comma 56 5 3 3 2" xfId="7626" xr:uid="{00000000-0005-0000-0000-0000121E0000}"/>
    <cellStyle name="Comma 56 5 3 3 3" xfId="7627" xr:uid="{00000000-0005-0000-0000-0000131E0000}"/>
    <cellStyle name="Comma 56 5 3 3 4" xfId="7628" xr:uid="{00000000-0005-0000-0000-0000141E0000}"/>
    <cellStyle name="Comma 56 5 3 4" xfId="7629" xr:uid="{00000000-0005-0000-0000-0000151E0000}"/>
    <cellStyle name="Comma 56 5 3 5" xfId="7630" xr:uid="{00000000-0005-0000-0000-0000161E0000}"/>
    <cellStyle name="Comma 56 5 3 6" xfId="7631" xr:uid="{00000000-0005-0000-0000-0000171E0000}"/>
    <cellStyle name="Comma 56 5 4" xfId="7632" xr:uid="{00000000-0005-0000-0000-0000181E0000}"/>
    <cellStyle name="Comma 56 5 4 2" xfId="7633" xr:uid="{00000000-0005-0000-0000-0000191E0000}"/>
    <cellStyle name="Comma 56 5 4 2 2" xfId="7634" xr:uid="{00000000-0005-0000-0000-00001A1E0000}"/>
    <cellStyle name="Comma 56 5 4 2 3" xfId="7635" xr:uid="{00000000-0005-0000-0000-00001B1E0000}"/>
    <cellStyle name="Comma 56 5 4 2 4" xfId="7636" xr:uid="{00000000-0005-0000-0000-00001C1E0000}"/>
    <cellStyle name="Comma 56 5 4 3" xfId="7637" xr:uid="{00000000-0005-0000-0000-00001D1E0000}"/>
    <cellStyle name="Comma 56 5 4 4" xfId="7638" xr:uid="{00000000-0005-0000-0000-00001E1E0000}"/>
    <cellStyle name="Comma 56 5 4 5" xfId="7639" xr:uid="{00000000-0005-0000-0000-00001F1E0000}"/>
    <cellStyle name="Comma 56 5 5" xfId="7640" xr:uid="{00000000-0005-0000-0000-0000201E0000}"/>
    <cellStyle name="Comma 56 5 5 2" xfId="7641" xr:uid="{00000000-0005-0000-0000-0000211E0000}"/>
    <cellStyle name="Comma 56 5 5 3" xfId="7642" xr:uid="{00000000-0005-0000-0000-0000221E0000}"/>
    <cellStyle name="Comma 56 5 5 4" xfId="7643" xr:uid="{00000000-0005-0000-0000-0000231E0000}"/>
    <cellStyle name="Comma 56 5 6" xfId="7644" xr:uid="{00000000-0005-0000-0000-0000241E0000}"/>
    <cellStyle name="Comma 56 5 7" xfId="7645" xr:uid="{00000000-0005-0000-0000-0000251E0000}"/>
    <cellStyle name="Comma 56 5 8" xfId="7646" xr:uid="{00000000-0005-0000-0000-0000261E0000}"/>
    <cellStyle name="Comma 56 6" xfId="7647" xr:uid="{00000000-0005-0000-0000-0000271E0000}"/>
    <cellStyle name="Comma 56 6 2" xfId="7648" xr:uid="{00000000-0005-0000-0000-0000281E0000}"/>
    <cellStyle name="Comma 56 6 2 2" xfId="7649" xr:uid="{00000000-0005-0000-0000-0000291E0000}"/>
    <cellStyle name="Comma 56 6 2 2 2" xfId="7650" xr:uid="{00000000-0005-0000-0000-00002A1E0000}"/>
    <cellStyle name="Comma 56 6 2 2 3" xfId="7651" xr:uid="{00000000-0005-0000-0000-00002B1E0000}"/>
    <cellStyle name="Comma 56 6 2 2 4" xfId="7652" xr:uid="{00000000-0005-0000-0000-00002C1E0000}"/>
    <cellStyle name="Comma 56 6 2 3" xfId="7653" xr:uid="{00000000-0005-0000-0000-00002D1E0000}"/>
    <cellStyle name="Comma 56 6 2 4" xfId="7654" xr:uid="{00000000-0005-0000-0000-00002E1E0000}"/>
    <cellStyle name="Comma 56 6 2 5" xfId="7655" xr:uid="{00000000-0005-0000-0000-00002F1E0000}"/>
    <cellStyle name="Comma 56 6 3" xfId="7656" xr:uid="{00000000-0005-0000-0000-0000301E0000}"/>
    <cellStyle name="Comma 56 6 3 2" xfId="7657" xr:uid="{00000000-0005-0000-0000-0000311E0000}"/>
    <cellStyle name="Comma 56 6 3 3" xfId="7658" xr:uid="{00000000-0005-0000-0000-0000321E0000}"/>
    <cellStyle name="Comma 56 6 3 4" xfId="7659" xr:uid="{00000000-0005-0000-0000-0000331E0000}"/>
    <cellStyle name="Comma 56 6 4" xfId="7660" xr:uid="{00000000-0005-0000-0000-0000341E0000}"/>
    <cellStyle name="Comma 56 6 5" xfId="7661" xr:uid="{00000000-0005-0000-0000-0000351E0000}"/>
    <cellStyle name="Comma 56 6 6" xfId="7662" xr:uid="{00000000-0005-0000-0000-0000361E0000}"/>
    <cellStyle name="Comma 56 7" xfId="7663" xr:uid="{00000000-0005-0000-0000-0000371E0000}"/>
    <cellStyle name="Comma 56 7 2" xfId="7664" xr:uid="{00000000-0005-0000-0000-0000381E0000}"/>
    <cellStyle name="Comma 56 7 2 2" xfId="7665" xr:uid="{00000000-0005-0000-0000-0000391E0000}"/>
    <cellStyle name="Comma 56 7 2 2 2" xfId="7666" xr:uid="{00000000-0005-0000-0000-00003A1E0000}"/>
    <cellStyle name="Comma 56 7 2 2 3" xfId="7667" xr:uid="{00000000-0005-0000-0000-00003B1E0000}"/>
    <cellStyle name="Comma 56 7 2 2 4" xfId="7668" xr:uid="{00000000-0005-0000-0000-00003C1E0000}"/>
    <cellStyle name="Comma 56 7 2 3" xfId="7669" xr:uid="{00000000-0005-0000-0000-00003D1E0000}"/>
    <cellStyle name="Comma 56 7 2 4" xfId="7670" xr:uid="{00000000-0005-0000-0000-00003E1E0000}"/>
    <cellStyle name="Comma 56 7 2 5" xfId="7671" xr:uid="{00000000-0005-0000-0000-00003F1E0000}"/>
    <cellStyle name="Comma 56 7 3" xfId="7672" xr:uid="{00000000-0005-0000-0000-0000401E0000}"/>
    <cellStyle name="Comma 56 7 3 2" xfId="7673" xr:uid="{00000000-0005-0000-0000-0000411E0000}"/>
    <cellStyle name="Comma 56 7 3 3" xfId="7674" xr:uid="{00000000-0005-0000-0000-0000421E0000}"/>
    <cellStyle name="Comma 56 7 3 4" xfId="7675" xr:uid="{00000000-0005-0000-0000-0000431E0000}"/>
    <cellStyle name="Comma 56 7 4" xfId="7676" xr:uid="{00000000-0005-0000-0000-0000441E0000}"/>
    <cellStyle name="Comma 56 7 5" xfId="7677" xr:uid="{00000000-0005-0000-0000-0000451E0000}"/>
    <cellStyle name="Comma 56 7 6" xfId="7678" xr:uid="{00000000-0005-0000-0000-0000461E0000}"/>
    <cellStyle name="Comma 56 8" xfId="7679" xr:uid="{00000000-0005-0000-0000-0000471E0000}"/>
    <cellStyle name="Comma 56 8 2" xfId="7680" xr:uid="{00000000-0005-0000-0000-0000481E0000}"/>
    <cellStyle name="Comma 56 8 2 2" xfId="7681" xr:uid="{00000000-0005-0000-0000-0000491E0000}"/>
    <cellStyle name="Comma 56 8 2 3" xfId="7682" xr:uid="{00000000-0005-0000-0000-00004A1E0000}"/>
    <cellStyle name="Comma 56 8 2 4" xfId="7683" xr:uid="{00000000-0005-0000-0000-00004B1E0000}"/>
    <cellStyle name="Comma 56 8 3" xfId="7684" xr:uid="{00000000-0005-0000-0000-00004C1E0000}"/>
    <cellStyle name="Comma 56 8 4" xfId="7685" xr:uid="{00000000-0005-0000-0000-00004D1E0000}"/>
    <cellStyle name="Comma 56 8 5" xfId="7686" xr:uid="{00000000-0005-0000-0000-00004E1E0000}"/>
    <cellStyle name="Comma 56 9" xfId="7687" xr:uid="{00000000-0005-0000-0000-00004F1E0000}"/>
    <cellStyle name="Comma 56 9 2" xfId="7688" xr:uid="{00000000-0005-0000-0000-0000501E0000}"/>
    <cellStyle name="Comma 56 9 3" xfId="7689" xr:uid="{00000000-0005-0000-0000-0000511E0000}"/>
    <cellStyle name="Comma 56 9 4" xfId="7690" xr:uid="{00000000-0005-0000-0000-0000521E0000}"/>
    <cellStyle name="Comma 57" xfId="7691" xr:uid="{00000000-0005-0000-0000-0000531E0000}"/>
    <cellStyle name="Comma 57 10" xfId="7692" xr:uid="{00000000-0005-0000-0000-0000541E0000}"/>
    <cellStyle name="Comma 57 11" xfId="7693" xr:uid="{00000000-0005-0000-0000-0000551E0000}"/>
    <cellStyle name="Comma 57 12" xfId="7694" xr:uid="{00000000-0005-0000-0000-0000561E0000}"/>
    <cellStyle name="Comma 57 2" xfId="7695" xr:uid="{00000000-0005-0000-0000-0000571E0000}"/>
    <cellStyle name="Comma 57 2 10" xfId="7696" xr:uid="{00000000-0005-0000-0000-0000581E0000}"/>
    <cellStyle name="Comma 57 2 2" xfId="7697" xr:uid="{00000000-0005-0000-0000-0000591E0000}"/>
    <cellStyle name="Comma 57 2 2 2" xfId="7698" xr:uid="{00000000-0005-0000-0000-00005A1E0000}"/>
    <cellStyle name="Comma 57 2 2 2 2" xfId="7699" xr:uid="{00000000-0005-0000-0000-00005B1E0000}"/>
    <cellStyle name="Comma 57 2 2 2 2 2" xfId="7700" xr:uid="{00000000-0005-0000-0000-00005C1E0000}"/>
    <cellStyle name="Comma 57 2 2 2 2 2 2" xfId="7701" xr:uid="{00000000-0005-0000-0000-00005D1E0000}"/>
    <cellStyle name="Comma 57 2 2 2 2 2 3" xfId="7702" xr:uid="{00000000-0005-0000-0000-00005E1E0000}"/>
    <cellStyle name="Comma 57 2 2 2 2 2 4" xfId="7703" xr:uid="{00000000-0005-0000-0000-00005F1E0000}"/>
    <cellStyle name="Comma 57 2 2 2 2 3" xfId="7704" xr:uid="{00000000-0005-0000-0000-0000601E0000}"/>
    <cellStyle name="Comma 57 2 2 2 2 4" xfId="7705" xr:uid="{00000000-0005-0000-0000-0000611E0000}"/>
    <cellStyle name="Comma 57 2 2 2 2 5" xfId="7706" xr:uid="{00000000-0005-0000-0000-0000621E0000}"/>
    <cellStyle name="Comma 57 2 2 2 3" xfId="7707" xr:uid="{00000000-0005-0000-0000-0000631E0000}"/>
    <cellStyle name="Comma 57 2 2 2 3 2" xfId="7708" xr:uid="{00000000-0005-0000-0000-0000641E0000}"/>
    <cellStyle name="Comma 57 2 2 2 3 3" xfId="7709" xr:uid="{00000000-0005-0000-0000-0000651E0000}"/>
    <cellStyle name="Comma 57 2 2 2 3 4" xfId="7710" xr:uid="{00000000-0005-0000-0000-0000661E0000}"/>
    <cellStyle name="Comma 57 2 2 2 4" xfId="7711" xr:uid="{00000000-0005-0000-0000-0000671E0000}"/>
    <cellStyle name="Comma 57 2 2 2 5" xfId="7712" xr:uid="{00000000-0005-0000-0000-0000681E0000}"/>
    <cellStyle name="Comma 57 2 2 2 6" xfId="7713" xr:uid="{00000000-0005-0000-0000-0000691E0000}"/>
    <cellStyle name="Comma 57 2 2 3" xfId="7714" xr:uid="{00000000-0005-0000-0000-00006A1E0000}"/>
    <cellStyle name="Comma 57 2 2 3 2" xfId="7715" xr:uid="{00000000-0005-0000-0000-00006B1E0000}"/>
    <cellStyle name="Comma 57 2 2 3 2 2" xfId="7716" xr:uid="{00000000-0005-0000-0000-00006C1E0000}"/>
    <cellStyle name="Comma 57 2 2 3 2 2 2" xfId="7717" xr:uid="{00000000-0005-0000-0000-00006D1E0000}"/>
    <cellStyle name="Comma 57 2 2 3 2 2 3" xfId="7718" xr:uid="{00000000-0005-0000-0000-00006E1E0000}"/>
    <cellStyle name="Comma 57 2 2 3 2 2 4" xfId="7719" xr:uid="{00000000-0005-0000-0000-00006F1E0000}"/>
    <cellStyle name="Comma 57 2 2 3 2 3" xfId="7720" xr:uid="{00000000-0005-0000-0000-0000701E0000}"/>
    <cellStyle name="Comma 57 2 2 3 2 4" xfId="7721" xr:uid="{00000000-0005-0000-0000-0000711E0000}"/>
    <cellStyle name="Comma 57 2 2 3 2 5" xfId="7722" xr:uid="{00000000-0005-0000-0000-0000721E0000}"/>
    <cellStyle name="Comma 57 2 2 3 3" xfId="7723" xr:uid="{00000000-0005-0000-0000-0000731E0000}"/>
    <cellStyle name="Comma 57 2 2 3 3 2" xfId="7724" xr:uid="{00000000-0005-0000-0000-0000741E0000}"/>
    <cellStyle name="Comma 57 2 2 3 3 3" xfId="7725" xr:uid="{00000000-0005-0000-0000-0000751E0000}"/>
    <cellStyle name="Comma 57 2 2 3 3 4" xfId="7726" xr:uid="{00000000-0005-0000-0000-0000761E0000}"/>
    <cellStyle name="Comma 57 2 2 3 4" xfId="7727" xr:uid="{00000000-0005-0000-0000-0000771E0000}"/>
    <cellStyle name="Comma 57 2 2 3 5" xfId="7728" xr:uid="{00000000-0005-0000-0000-0000781E0000}"/>
    <cellStyle name="Comma 57 2 2 3 6" xfId="7729" xr:uid="{00000000-0005-0000-0000-0000791E0000}"/>
    <cellStyle name="Comma 57 2 2 4" xfId="7730" xr:uid="{00000000-0005-0000-0000-00007A1E0000}"/>
    <cellStyle name="Comma 57 2 2 4 2" xfId="7731" xr:uid="{00000000-0005-0000-0000-00007B1E0000}"/>
    <cellStyle name="Comma 57 2 2 4 2 2" xfId="7732" xr:uid="{00000000-0005-0000-0000-00007C1E0000}"/>
    <cellStyle name="Comma 57 2 2 4 2 3" xfId="7733" xr:uid="{00000000-0005-0000-0000-00007D1E0000}"/>
    <cellStyle name="Comma 57 2 2 4 2 4" xfId="7734" xr:uid="{00000000-0005-0000-0000-00007E1E0000}"/>
    <cellStyle name="Comma 57 2 2 4 3" xfId="7735" xr:uid="{00000000-0005-0000-0000-00007F1E0000}"/>
    <cellStyle name="Comma 57 2 2 4 4" xfId="7736" xr:uid="{00000000-0005-0000-0000-0000801E0000}"/>
    <cellStyle name="Comma 57 2 2 4 5" xfId="7737" xr:uid="{00000000-0005-0000-0000-0000811E0000}"/>
    <cellStyle name="Comma 57 2 2 5" xfId="7738" xr:uid="{00000000-0005-0000-0000-0000821E0000}"/>
    <cellStyle name="Comma 57 2 2 5 2" xfId="7739" xr:uid="{00000000-0005-0000-0000-0000831E0000}"/>
    <cellStyle name="Comma 57 2 2 5 3" xfId="7740" xr:uid="{00000000-0005-0000-0000-0000841E0000}"/>
    <cellStyle name="Comma 57 2 2 5 4" xfId="7741" xr:uid="{00000000-0005-0000-0000-0000851E0000}"/>
    <cellStyle name="Comma 57 2 2 6" xfId="7742" xr:uid="{00000000-0005-0000-0000-0000861E0000}"/>
    <cellStyle name="Comma 57 2 2 7" xfId="7743" xr:uid="{00000000-0005-0000-0000-0000871E0000}"/>
    <cellStyle name="Comma 57 2 2 8" xfId="7744" xr:uid="{00000000-0005-0000-0000-0000881E0000}"/>
    <cellStyle name="Comma 57 2 3" xfId="7745" xr:uid="{00000000-0005-0000-0000-0000891E0000}"/>
    <cellStyle name="Comma 57 2 3 2" xfId="7746" xr:uid="{00000000-0005-0000-0000-00008A1E0000}"/>
    <cellStyle name="Comma 57 2 3 2 2" xfId="7747" xr:uid="{00000000-0005-0000-0000-00008B1E0000}"/>
    <cellStyle name="Comma 57 2 3 2 2 2" xfId="7748" xr:uid="{00000000-0005-0000-0000-00008C1E0000}"/>
    <cellStyle name="Comma 57 2 3 2 2 2 2" xfId="7749" xr:uid="{00000000-0005-0000-0000-00008D1E0000}"/>
    <cellStyle name="Comma 57 2 3 2 2 2 3" xfId="7750" xr:uid="{00000000-0005-0000-0000-00008E1E0000}"/>
    <cellStyle name="Comma 57 2 3 2 2 2 4" xfId="7751" xr:uid="{00000000-0005-0000-0000-00008F1E0000}"/>
    <cellStyle name="Comma 57 2 3 2 2 3" xfId="7752" xr:uid="{00000000-0005-0000-0000-0000901E0000}"/>
    <cellStyle name="Comma 57 2 3 2 2 4" xfId="7753" xr:uid="{00000000-0005-0000-0000-0000911E0000}"/>
    <cellStyle name="Comma 57 2 3 2 2 5" xfId="7754" xr:uid="{00000000-0005-0000-0000-0000921E0000}"/>
    <cellStyle name="Comma 57 2 3 2 3" xfId="7755" xr:uid="{00000000-0005-0000-0000-0000931E0000}"/>
    <cellStyle name="Comma 57 2 3 2 3 2" xfId="7756" xr:uid="{00000000-0005-0000-0000-0000941E0000}"/>
    <cellStyle name="Comma 57 2 3 2 3 3" xfId="7757" xr:uid="{00000000-0005-0000-0000-0000951E0000}"/>
    <cellStyle name="Comma 57 2 3 2 3 4" xfId="7758" xr:uid="{00000000-0005-0000-0000-0000961E0000}"/>
    <cellStyle name="Comma 57 2 3 2 4" xfId="7759" xr:uid="{00000000-0005-0000-0000-0000971E0000}"/>
    <cellStyle name="Comma 57 2 3 2 5" xfId="7760" xr:uid="{00000000-0005-0000-0000-0000981E0000}"/>
    <cellStyle name="Comma 57 2 3 2 6" xfId="7761" xr:uid="{00000000-0005-0000-0000-0000991E0000}"/>
    <cellStyle name="Comma 57 2 3 3" xfId="7762" xr:uid="{00000000-0005-0000-0000-00009A1E0000}"/>
    <cellStyle name="Comma 57 2 3 3 2" xfId="7763" xr:uid="{00000000-0005-0000-0000-00009B1E0000}"/>
    <cellStyle name="Comma 57 2 3 3 2 2" xfId="7764" xr:uid="{00000000-0005-0000-0000-00009C1E0000}"/>
    <cellStyle name="Comma 57 2 3 3 2 2 2" xfId="7765" xr:uid="{00000000-0005-0000-0000-00009D1E0000}"/>
    <cellStyle name="Comma 57 2 3 3 2 2 3" xfId="7766" xr:uid="{00000000-0005-0000-0000-00009E1E0000}"/>
    <cellStyle name="Comma 57 2 3 3 2 2 4" xfId="7767" xr:uid="{00000000-0005-0000-0000-00009F1E0000}"/>
    <cellStyle name="Comma 57 2 3 3 2 3" xfId="7768" xr:uid="{00000000-0005-0000-0000-0000A01E0000}"/>
    <cellStyle name="Comma 57 2 3 3 2 4" xfId="7769" xr:uid="{00000000-0005-0000-0000-0000A11E0000}"/>
    <cellStyle name="Comma 57 2 3 3 2 5" xfId="7770" xr:uid="{00000000-0005-0000-0000-0000A21E0000}"/>
    <cellStyle name="Comma 57 2 3 3 3" xfId="7771" xr:uid="{00000000-0005-0000-0000-0000A31E0000}"/>
    <cellStyle name="Comma 57 2 3 3 3 2" xfId="7772" xr:uid="{00000000-0005-0000-0000-0000A41E0000}"/>
    <cellStyle name="Comma 57 2 3 3 3 3" xfId="7773" xr:uid="{00000000-0005-0000-0000-0000A51E0000}"/>
    <cellStyle name="Comma 57 2 3 3 3 4" xfId="7774" xr:uid="{00000000-0005-0000-0000-0000A61E0000}"/>
    <cellStyle name="Comma 57 2 3 3 4" xfId="7775" xr:uid="{00000000-0005-0000-0000-0000A71E0000}"/>
    <cellStyle name="Comma 57 2 3 3 5" xfId="7776" xr:uid="{00000000-0005-0000-0000-0000A81E0000}"/>
    <cellStyle name="Comma 57 2 3 3 6" xfId="7777" xr:uid="{00000000-0005-0000-0000-0000A91E0000}"/>
    <cellStyle name="Comma 57 2 3 4" xfId="7778" xr:uid="{00000000-0005-0000-0000-0000AA1E0000}"/>
    <cellStyle name="Comma 57 2 3 4 2" xfId="7779" xr:uid="{00000000-0005-0000-0000-0000AB1E0000}"/>
    <cellStyle name="Comma 57 2 3 4 2 2" xfId="7780" xr:uid="{00000000-0005-0000-0000-0000AC1E0000}"/>
    <cellStyle name="Comma 57 2 3 4 2 3" xfId="7781" xr:uid="{00000000-0005-0000-0000-0000AD1E0000}"/>
    <cellStyle name="Comma 57 2 3 4 2 4" xfId="7782" xr:uid="{00000000-0005-0000-0000-0000AE1E0000}"/>
    <cellStyle name="Comma 57 2 3 4 3" xfId="7783" xr:uid="{00000000-0005-0000-0000-0000AF1E0000}"/>
    <cellStyle name="Comma 57 2 3 4 4" xfId="7784" xr:uid="{00000000-0005-0000-0000-0000B01E0000}"/>
    <cellStyle name="Comma 57 2 3 4 5" xfId="7785" xr:uid="{00000000-0005-0000-0000-0000B11E0000}"/>
    <cellStyle name="Comma 57 2 3 5" xfId="7786" xr:uid="{00000000-0005-0000-0000-0000B21E0000}"/>
    <cellStyle name="Comma 57 2 3 5 2" xfId="7787" xr:uid="{00000000-0005-0000-0000-0000B31E0000}"/>
    <cellStyle name="Comma 57 2 3 5 3" xfId="7788" xr:uid="{00000000-0005-0000-0000-0000B41E0000}"/>
    <cellStyle name="Comma 57 2 3 5 4" xfId="7789" xr:uid="{00000000-0005-0000-0000-0000B51E0000}"/>
    <cellStyle name="Comma 57 2 3 6" xfId="7790" xr:uid="{00000000-0005-0000-0000-0000B61E0000}"/>
    <cellStyle name="Comma 57 2 3 7" xfId="7791" xr:uid="{00000000-0005-0000-0000-0000B71E0000}"/>
    <cellStyle name="Comma 57 2 3 8" xfId="7792" xr:uid="{00000000-0005-0000-0000-0000B81E0000}"/>
    <cellStyle name="Comma 57 2 4" xfId="7793" xr:uid="{00000000-0005-0000-0000-0000B91E0000}"/>
    <cellStyle name="Comma 57 2 4 2" xfId="7794" xr:uid="{00000000-0005-0000-0000-0000BA1E0000}"/>
    <cellStyle name="Comma 57 2 4 2 2" xfId="7795" xr:uid="{00000000-0005-0000-0000-0000BB1E0000}"/>
    <cellStyle name="Comma 57 2 4 2 2 2" xfId="7796" xr:uid="{00000000-0005-0000-0000-0000BC1E0000}"/>
    <cellStyle name="Comma 57 2 4 2 2 3" xfId="7797" xr:uid="{00000000-0005-0000-0000-0000BD1E0000}"/>
    <cellStyle name="Comma 57 2 4 2 2 4" xfId="7798" xr:uid="{00000000-0005-0000-0000-0000BE1E0000}"/>
    <cellStyle name="Comma 57 2 4 2 3" xfId="7799" xr:uid="{00000000-0005-0000-0000-0000BF1E0000}"/>
    <cellStyle name="Comma 57 2 4 2 4" xfId="7800" xr:uid="{00000000-0005-0000-0000-0000C01E0000}"/>
    <cellStyle name="Comma 57 2 4 2 5" xfId="7801" xr:uid="{00000000-0005-0000-0000-0000C11E0000}"/>
    <cellStyle name="Comma 57 2 4 3" xfId="7802" xr:uid="{00000000-0005-0000-0000-0000C21E0000}"/>
    <cellStyle name="Comma 57 2 4 3 2" xfId="7803" xr:uid="{00000000-0005-0000-0000-0000C31E0000}"/>
    <cellStyle name="Comma 57 2 4 3 3" xfId="7804" xr:uid="{00000000-0005-0000-0000-0000C41E0000}"/>
    <cellStyle name="Comma 57 2 4 3 4" xfId="7805" xr:uid="{00000000-0005-0000-0000-0000C51E0000}"/>
    <cellStyle name="Comma 57 2 4 4" xfId="7806" xr:uid="{00000000-0005-0000-0000-0000C61E0000}"/>
    <cellStyle name="Comma 57 2 4 5" xfId="7807" xr:uid="{00000000-0005-0000-0000-0000C71E0000}"/>
    <cellStyle name="Comma 57 2 4 6" xfId="7808" xr:uid="{00000000-0005-0000-0000-0000C81E0000}"/>
    <cellStyle name="Comma 57 2 5" xfId="7809" xr:uid="{00000000-0005-0000-0000-0000C91E0000}"/>
    <cellStyle name="Comma 57 2 5 2" xfId="7810" xr:uid="{00000000-0005-0000-0000-0000CA1E0000}"/>
    <cellStyle name="Comma 57 2 5 2 2" xfId="7811" xr:uid="{00000000-0005-0000-0000-0000CB1E0000}"/>
    <cellStyle name="Comma 57 2 5 2 2 2" xfId="7812" xr:uid="{00000000-0005-0000-0000-0000CC1E0000}"/>
    <cellStyle name="Comma 57 2 5 2 2 3" xfId="7813" xr:uid="{00000000-0005-0000-0000-0000CD1E0000}"/>
    <cellStyle name="Comma 57 2 5 2 2 4" xfId="7814" xr:uid="{00000000-0005-0000-0000-0000CE1E0000}"/>
    <cellStyle name="Comma 57 2 5 2 3" xfId="7815" xr:uid="{00000000-0005-0000-0000-0000CF1E0000}"/>
    <cellStyle name="Comma 57 2 5 2 4" xfId="7816" xr:uid="{00000000-0005-0000-0000-0000D01E0000}"/>
    <cellStyle name="Comma 57 2 5 2 5" xfId="7817" xr:uid="{00000000-0005-0000-0000-0000D11E0000}"/>
    <cellStyle name="Comma 57 2 5 3" xfId="7818" xr:uid="{00000000-0005-0000-0000-0000D21E0000}"/>
    <cellStyle name="Comma 57 2 5 3 2" xfId="7819" xr:uid="{00000000-0005-0000-0000-0000D31E0000}"/>
    <cellStyle name="Comma 57 2 5 3 3" xfId="7820" xr:uid="{00000000-0005-0000-0000-0000D41E0000}"/>
    <cellStyle name="Comma 57 2 5 3 4" xfId="7821" xr:uid="{00000000-0005-0000-0000-0000D51E0000}"/>
    <cellStyle name="Comma 57 2 5 4" xfId="7822" xr:uid="{00000000-0005-0000-0000-0000D61E0000}"/>
    <cellStyle name="Comma 57 2 5 5" xfId="7823" xr:uid="{00000000-0005-0000-0000-0000D71E0000}"/>
    <cellStyle name="Comma 57 2 5 6" xfId="7824" xr:uid="{00000000-0005-0000-0000-0000D81E0000}"/>
    <cellStyle name="Comma 57 2 6" xfId="7825" xr:uid="{00000000-0005-0000-0000-0000D91E0000}"/>
    <cellStyle name="Comma 57 2 6 2" xfId="7826" xr:uid="{00000000-0005-0000-0000-0000DA1E0000}"/>
    <cellStyle name="Comma 57 2 6 2 2" xfId="7827" xr:uid="{00000000-0005-0000-0000-0000DB1E0000}"/>
    <cellStyle name="Comma 57 2 6 2 3" xfId="7828" xr:uid="{00000000-0005-0000-0000-0000DC1E0000}"/>
    <cellStyle name="Comma 57 2 6 2 4" xfId="7829" xr:uid="{00000000-0005-0000-0000-0000DD1E0000}"/>
    <cellStyle name="Comma 57 2 6 3" xfId="7830" xr:uid="{00000000-0005-0000-0000-0000DE1E0000}"/>
    <cellStyle name="Comma 57 2 6 4" xfId="7831" xr:uid="{00000000-0005-0000-0000-0000DF1E0000}"/>
    <cellStyle name="Comma 57 2 6 5" xfId="7832" xr:uid="{00000000-0005-0000-0000-0000E01E0000}"/>
    <cellStyle name="Comma 57 2 7" xfId="7833" xr:uid="{00000000-0005-0000-0000-0000E11E0000}"/>
    <cellStyle name="Comma 57 2 7 2" xfId="7834" xr:uid="{00000000-0005-0000-0000-0000E21E0000}"/>
    <cellStyle name="Comma 57 2 7 3" xfId="7835" xr:uid="{00000000-0005-0000-0000-0000E31E0000}"/>
    <cellStyle name="Comma 57 2 7 4" xfId="7836" xr:uid="{00000000-0005-0000-0000-0000E41E0000}"/>
    <cellStyle name="Comma 57 2 8" xfId="7837" xr:uid="{00000000-0005-0000-0000-0000E51E0000}"/>
    <cellStyle name="Comma 57 2 9" xfId="7838" xr:uid="{00000000-0005-0000-0000-0000E61E0000}"/>
    <cellStyle name="Comma 57 3" xfId="7839" xr:uid="{00000000-0005-0000-0000-0000E71E0000}"/>
    <cellStyle name="Comma 57 3 10" xfId="7840" xr:uid="{00000000-0005-0000-0000-0000E81E0000}"/>
    <cellStyle name="Comma 57 3 2" xfId="7841" xr:uid="{00000000-0005-0000-0000-0000E91E0000}"/>
    <cellStyle name="Comma 57 3 2 2" xfId="7842" xr:uid="{00000000-0005-0000-0000-0000EA1E0000}"/>
    <cellStyle name="Comma 57 3 2 2 2" xfId="7843" xr:uid="{00000000-0005-0000-0000-0000EB1E0000}"/>
    <cellStyle name="Comma 57 3 2 2 2 2" xfId="7844" xr:uid="{00000000-0005-0000-0000-0000EC1E0000}"/>
    <cellStyle name="Comma 57 3 2 2 2 2 2" xfId="7845" xr:uid="{00000000-0005-0000-0000-0000ED1E0000}"/>
    <cellStyle name="Comma 57 3 2 2 2 2 3" xfId="7846" xr:uid="{00000000-0005-0000-0000-0000EE1E0000}"/>
    <cellStyle name="Comma 57 3 2 2 2 2 4" xfId="7847" xr:uid="{00000000-0005-0000-0000-0000EF1E0000}"/>
    <cellStyle name="Comma 57 3 2 2 2 3" xfId="7848" xr:uid="{00000000-0005-0000-0000-0000F01E0000}"/>
    <cellStyle name="Comma 57 3 2 2 2 4" xfId="7849" xr:uid="{00000000-0005-0000-0000-0000F11E0000}"/>
    <cellStyle name="Comma 57 3 2 2 2 5" xfId="7850" xr:uid="{00000000-0005-0000-0000-0000F21E0000}"/>
    <cellStyle name="Comma 57 3 2 2 3" xfId="7851" xr:uid="{00000000-0005-0000-0000-0000F31E0000}"/>
    <cellStyle name="Comma 57 3 2 2 3 2" xfId="7852" xr:uid="{00000000-0005-0000-0000-0000F41E0000}"/>
    <cellStyle name="Comma 57 3 2 2 3 3" xfId="7853" xr:uid="{00000000-0005-0000-0000-0000F51E0000}"/>
    <cellStyle name="Comma 57 3 2 2 3 4" xfId="7854" xr:uid="{00000000-0005-0000-0000-0000F61E0000}"/>
    <cellStyle name="Comma 57 3 2 2 4" xfId="7855" xr:uid="{00000000-0005-0000-0000-0000F71E0000}"/>
    <cellStyle name="Comma 57 3 2 2 5" xfId="7856" xr:uid="{00000000-0005-0000-0000-0000F81E0000}"/>
    <cellStyle name="Comma 57 3 2 2 6" xfId="7857" xr:uid="{00000000-0005-0000-0000-0000F91E0000}"/>
    <cellStyle name="Comma 57 3 2 3" xfId="7858" xr:uid="{00000000-0005-0000-0000-0000FA1E0000}"/>
    <cellStyle name="Comma 57 3 2 3 2" xfId="7859" xr:uid="{00000000-0005-0000-0000-0000FB1E0000}"/>
    <cellStyle name="Comma 57 3 2 3 2 2" xfId="7860" xr:uid="{00000000-0005-0000-0000-0000FC1E0000}"/>
    <cellStyle name="Comma 57 3 2 3 2 2 2" xfId="7861" xr:uid="{00000000-0005-0000-0000-0000FD1E0000}"/>
    <cellStyle name="Comma 57 3 2 3 2 2 3" xfId="7862" xr:uid="{00000000-0005-0000-0000-0000FE1E0000}"/>
    <cellStyle name="Comma 57 3 2 3 2 2 4" xfId="7863" xr:uid="{00000000-0005-0000-0000-0000FF1E0000}"/>
    <cellStyle name="Comma 57 3 2 3 2 3" xfId="7864" xr:uid="{00000000-0005-0000-0000-0000001F0000}"/>
    <cellStyle name="Comma 57 3 2 3 2 4" xfId="7865" xr:uid="{00000000-0005-0000-0000-0000011F0000}"/>
    <cellStyle name="Comma 57 3 2 3 2 5" xfId="7866" xr:uid="{00000000-0005-0000-0000-0000021F0000}"/>
    <cellStyle name="Comma 57 3 2 3 3" xfId="7867" xr:uid="{00000000-0005-0000-0000-0000031F0000}"/>
    <cellStyle name="Comma 57 3 2 3 3 2" xfId="7868" xr:uid="{00000000-0005-0000-0000-0000041F0000}"/>
    <cellStyle name="Comma 57 3 2 3 3 3" xfId="7869" xr:uid="{00000000-0005-0000-0000-0000051F0000}"/>
    <cellStyle name="Comma 57 3 2 3 3 4" xfId="7870" xr:uid="{00000000-0005-0000-0000-0000061F0000}"/>
    <cellStyle name="Comma 57 3 2 3 4" xfId="7871" xr:uid="{00000000-0005-0000-0000-0000071F0000}"/>
    <cellStyle name="Comma 57 3 2 3 5" xfId="7872" xr:uid="{00000000-0005-0000-0000-0000081F0000}"/>
    <cellStyle name="Comma 57 3 2 3 6" xfId="7873" xr:uid="{00000000-0005-0000-0000-0000091F0000}"/>
    <cellStyle name="Comma 57 3 2 4" xfId="7874" xr:uid="{00000000-0005-0000-0000-00000A1F0000}"/>
    <cellStyle name="Comma 57 3 2 4 2" xfId="7875" xr:uid="{00000000-0005-0000-0000-00000B1F0000}"/>
    <cellStyle name="Comma 57 3 2 4 2 2" xfId="7876" xr:uid="{00000000-0005-0000-0000-00000C1F0000}"/>
    <cellStyle name="Comma 57 3 2 4 2 3" xfId="7877" xr:uid="{00000000-0005-0000-0000-00000D1F0000}"/>
    <cellStyle name="Comma 57 3 2 4 2 4" xfId="7878" xr:uid="{00000000-0005-0000-0000-00000E1F0000}"/>
    <cellStyle name="Comma 57 3 2 4 3" xfId="7879" xr:uid="{00000000-0005-0000-0000-00000F1F0000}"/>
    <cellStyle name="Comma 57 3 2 4 4" xfId="7880" xr:uid="{00000000-0005-0000-0000-0000101F0000}"/>
    <cellStyle name="Comma 57 3 2 4 5" xfId="7881" xr:uid="{00000000-0005-0000-0000-0000111F0000}"/>
    <cellStyle name="Comma 57 3 2 5" xfId="7882" xr:uid="{00000000-0005-0000-0000-0000121F0000}"/>
    <cellStyle name="Comma 57 3 2 5 2" xfId="7883" xr:uid="{00000000-0005-0000-0000-0000131F0000}"/>
    <cellStyle name="Comma 57 3 2 5 3" xfId="7884" xr:uid="{00000000-0005-0000-0000-0000141F0000}"/>
    <cellStyle name="Comma 57 3 2 5 4" xfId="7885" xr:uid="{00000000-0005-0000-0000-0000151F0000}"/>
    <cellStyle name="Comma 57 3 2 6" xfId="7886" xr:uid="{00000000-0005-0000-0000-0000161F0000}"/>
    <cellStyle name="Comma 57 3 2 7" xfId="7887" xr:uid="{00000000-0005-0000-0000-0000171F0000}"/>
    <cellStyle name="Comma 57 3 2 8" xfId="7888" xr:uid="{00000000-0005-0000-0000-0000181F0000}"/>
    <cellStyle name="Comma 57 3 3" xfId="7889" xr:uid="{00000000-0005-0000-0000-0000191F0000}"/>
    <cellStyle name="Comma 57 3 3 2" xfId="7890" xr:uid="{00000000-0005-0000-0000-00001A1F0000}"/>
    <cellStyle name="Comma 57 3 3 2 2" xfId="7891" xr:uid="{00000000-0005-0000-0000-00001B1F0000}"/>
    <cellStyle name="Comma 57 3 3 2 2 2" xfId="7892" xr:uid="{00000000-0005-0000-0000-00001C1F0000}"/>
    <cellStyle name="Comma 57 3 3 2 2 2 2" xfId="7893" xr:uid="{00000000-0005-0000-0000-00001D1F0000}"/>
    <cellStyle name="Comma 57 3 3 2 2 2 3" xfId="7894" xr:uid="{00000000-0005-0000-0000-00001E1F0000}"/>
    <cellStyle name="Comma 57 3 3 2 2 2 4" xfId="7895" xr:uid="{00000000-0005-0000-0000-00001F1F0000}"/>
    <cellStyle name="Comma 57 3 3 2 2 3" xfId="7896" xr:uid="{00000000-0005-0000-0000-0000201F0000}"/>
    <cellStyle name="Comma 57 3 3 2 2 4" xfId="7897" xr:uid="{00000000-0005-0000-0000-0000211F0000}"/>
    <cellStyle name="Comma 57 3 3 2 2 5" xfId="7898" xr:uid="{00000000-0005-0000-0000-0000221F0000}"/>
    <cellStyle name="Comma 57 3 3 2 3" xfId="7899" xr:uid="{00000000-0005-0000-0000-0000231F0000}"/>
    <cellStyle name="Comma 57 3 3 2 3 2" xfId="7900" xr:uid="{00000000-0005-0000-0000-0000241F0000}"/>
    <cellStyle name="Comma 57 3 3 2 3 3" xfId="7901" xr:uid="{00000000-0005-0000-0000-0000251F0000}"/>
    <cellStyle name="Comma 57 3 3 2 3 4" xfId="7902" xr:uid="{00000000-0005-0000-0000-0000261F0000}"/>
    <cellStyle name="Comma 57 3 3 2 4" xfId="7903" xr:uid="{00000000-0005-0000-0000-0000271F0000}"/>
    <cellStyle name="Comma 57 3 3 2 5" xfId="7904" xr:uid="{00000000-0005-0000-0000-0000281F0000}"/>
    <cellStyle name="Comma 57 3 3 2 6" xfId="7905" xr:uid="{00000000-0005-0000-0000-0000291F0000}"/>
    <cellStyle name="Comma 57 3 3 3" xfId="7906" xr:uid="{00000000-0005-0000-0000-00002A1F0000}"/>
    <cellStyle name="Comma 57 3 3 3 2" xfId="7907" xr:uid="{00000000-0005-0000-0000-00002B1F0000}"/>
    <cellStyle name="Comma 57 3 3 3 2 2" xfId="7908" xr:uid="{00000000-0005-0000-0000-00002C1F0000}"/>
    <cellStyle name="Comma 57 3 3 3 2 2 2" xfId="7909" xr:uid="{00000000-0005-0000-0000-00002D1F0000}"/>
    <cellStyle name="Comma 57 3 3 3 2 2 3" xfId="7910" xr:uid="{00000000-0005-0000-0000-00002E1F0000}"/>
    <cellStyle name="Comma 57 3 3 3 2 2 4" xfId="7911" xr:uid="{00000000-0005-0000-0000-00002F1F0000}"/>
    <cellStyle name="Comma 57 3 3 3 2 3" xfId="7912" xr:uid="{00000000-0005-0000-0000-0000301F0000}"/>
    <cellStyle name="Comma 57 3 3 3 2 4" xfId="7913" xr:uid="{00000000-0005-0000-0000-0000311F0000}"/>
    <cellStyle name="Comma 57 3 3 3 2 5" xfId="7914" xr:uid="{00000000-0005-0000-0000-0000321F0000}"/>
    <cellStyle name="Comma 57 3 3 3 3" xfId="7915" xr:uid="{00000000-0005-0000-0000-0000331F0000}"/>
    <cellStyle name="Comma 57 3 3 3 3 2" xfId="7916" xr:uid="{00000000-0005-0000-0000-0000341F0000}"/>
    <cellStyle name="Comma 57 3 3 3 3 3" xfId="7917" xr:uid="{00000000-0005-0000-0000-0000351F0000}"/>
    <cellStyle name="Comma 57 3 3 3 3 4" xfId="7918" xr:uid="{00000000-0005-0000-0000-0000361F0000}"/>
    <cellStyle name="Comma 57 3 3 3 4" xfId="7919" xr:uid="{00000000-0005-0000-0000-0000371F0000}"/>
    <cellStyle name="Comma 57 3 3 3 5" xfId="7920" xr:uid="{00000000-0005-0000-0000-0000381F0000}"/>
    <cellStyle name="Comma 57 3 3 3 6" xfId="7921" xr:uid="{00000000-0005-0000-0000-0000391F0000}"/>
    <cellStyle name="Comma 57 3 3 4" xfId="7922" xr:uid="{00000000-0005-0000-0000-00003A1F0000}"/>
    <cellStyle name="Comma 57 3 3 4 2" xfId="7923" xr:uid="{00000000-0005-0000-0000-00003B1F0000}"/>
    <cellStyle name="Comma 57 3 3 4 2 2" xfId="7924" xr:uid="{00000000-0005-0000-0000-00003C1F0000}"/>
    <cellStyle name="Comma 57 3 3 4 2 3" xfId="7925" xr:uid="{00000000-0005-0000-0000-00003D1F0000}"/>
    <cellStyle name="Comma 57 3 3 4 2 4" xfId="7926" xr:uid="{00000000-0005-0000-0000-00003E1F0000}"/>
    <cellStyle name="Comma 57 3 3 4 3" xfId="7927" xr:uid="{00000000-0005-0000-0000-00003F1F0000}"/>
    <cellStyle name="Comma 57 3 3 4 4" xfId="7928" xr:uid="{00000000-0005-0000-0000-0000401F0000}"/>
    <cellStyle name="Comma 57 3 3 4 5" xfId="7929" xr:uid="{00000000-0005-0000-0000-0000411F0000}"/>
    <cellStyle name="Comma 57 3 3 5" xfId="7930" xr:uid="{00000000-0005-0000-0000-0000421F0000}"/>
    <cellStyle name="Comma 57 3 3 5 2" xfId="7931" xr:uid="{00000000-0005-0000-0000-0000431F0000}"/>
    <cellStyle name="Comma 57 3 3 5 3" xfId="7932" xr:uid="{00000000-0005-0000-0000-0000441F0000}"/>
    <cellStyle name="Comma 57 3 3 5 4" xfId="7933" xr:uid="{00000000-0005-0000-0000-0000451F0000}"/>
    <cellStyle name="Comma 57 3 3 6" xfId="7934" xr:uid="{00000000-0005-0000-0000-0000461F0000}"/>
    <cellStyle name="Comma 57 3 3 7" xfId="7935" xr:uid="{00000000-0005-0000-0000-0000471F0000}"/>
    <cellStyle name="Comma 57 3 3 8" xfId="7936" xr:uid="{00000000-0005-0000-0000-0000481F0000}"/>
    <cellStyle name="Comma 57 3 4" xfId="7937" xr:uid="{00000000-0005-0000-0000-0000491F0000}"/>
    <cellStyle name="Comma 57 3 4 2" xfId="7938" xr:uid="{00000000-0005-0000-0000-00004A1F0000}"/>
    <cellStyle name="Comma 57 3 4 2 2" xfId="7939" xr:uid="{00000000-0005-0000-0000-00004B1F0000}"/>
    <cellStyle name="Comma 57 3 4 2 2 2" xfId="7940" xr:uid="{00000000-0005-0000-0000-00004C1F0000}"/>
    <cellStyle name="Comma 57 3 4 2 2 3" xfId="7941" xr:uid="{00000000-0005-0000-0000-00004D1F0000}"/>
    <cellStyle name="Comma 57 3 4 2 2 4" xfId="7942" xr:uid="{00000000-0005-0000-0000-00004E1F0000}"/>
    <cellStyle name="Comma 57 3 4 2 3" xfId="7943" xr:uid="{00000000-0005-0000-0000-00004F1F0000}"/>
    <cellStyle name="Comma 57 3 4 2 4" xfId="7944" xr:uid="{00000000-0005-0000-0000-0000501F0000}"/>
    <cellStyle name="Comma 57 3 4 2 5" xfId="7945" xr:uid="{00000000-0005-0000-0000-0000511F0000}"/>
    <cellStyle name="Comma 57 3 4 3" xfId="7946" xr:uid="{00000000-0005-0000-0000-0000521F0000}"/>
    <cellStyle name="Comma 57 3 4 3 2" xfId="7947" xr:uid="{00000000-0005-0000-0000-0000531F0000}"/>
    <cellStyle name="Comma 57 3 4 3 3" xfId="7948" xr:uid="{00000000-0005-0000-0000-0000541F0000}"/>
    <cellStyle name="Comma 57 3 4 3 4" xfId="7949" xr:uid="{00000000-0005-0000-0000-0000551F0000}"/>
    <cellStyle name="Comma 57 3 4 4" xfId="7950" xr:uid="{00000000-0005-0000-0000-0000561F0000}"/>
    <cellStyle name="Comma 57 3 4 5" xfId="7951" xr:uid="{00000000-0005-0000-0000-0000571F0000}"/>
    <cellStyle name="Comma 57 3 4 6" xfId="7952" xr:uid="{00000000-0005-0000-0000-0000581F0000}"/>
    <cellStyle name="Comma 57 3 5" xfId="7953" xr:uid="{00000000-0005-0000-0000-0000591F0000}"/>
    <cellStyle name="Comma 57 3 5 2" xfId="7954" xr:uid="{00000000-0005-0000-0000-00005A1F0000}"/>
    <cellStyle name="Comma 57 3 5 2 2" xfId="7955" xr:uid="{00000000-0005-0000-0000-00005B1F0000}"/>
    <cellStyle name="Comma 57 3 5 2 2 2" xfId="7956" xr:uid="{00000000-0005-0000-0000-00005C1F0000}"/>
    <cellStyle name="Comma 57 3 5 2 2 3" xfId="7957" xr:uid="{00000000-0005-0000-0000-00005D1F0000}"/>
    <cellStyle name="Comma 57 3 5 2 2 4" xfId="7958" xr:uid="{00000000-0005-0000-0000-00005E1F0000}"/>
    <cellStyle name="Comma 57 3 5 2 3" xfId="7959" xr:uid="{00000000-0005-0000-0000-00005F1F0000}"/>
    <cellStyle name="Comma 57 3 5 2 4" xfId="7960" xr:uid="{00000000-0005-0000-0000-0000601F0000}"/>
    <cellStyle name="Comma 57 3 5 2 5" xfId="7961" xr:uid="{00000000-0005-0000-0000-0000611F0000}"/>
    <cellStyle name="Comma 57 3 5 3" xfId="7962" xr:uid="{00000000-0005-0000-0000-0000621F0000}"/>
    <cellStyle name="Comma 57 3 5 3 2" xfId="7963" xr:uid="{00000000-0005-0000-0000-0000631F0000}"/>
    <cellStyle name="Comma 57 3 5 3 3" xfId="7964" xr:uid="{00000000-0005-0000-0000-0000641F0000}"/>
    <cellStyle name="Comma 57 3 5 3 4" xfId="7965" xr:uid="{00000000-0005-0000-0000-0000651F0000}"/>
    <cellStyle name="Comma 57 3 5 4" xfId="7966" xr:uid="{00000000-0005-0000-0000-0000661F0000}"/>
    <cellStyle name="Comma 57 3 5 5" xfId="7967" xr:uid="{00000000-0005-0000-0000-0000671F0000}"/>
    <cellStyle name="Comma 57 3 5 6" xfId="7968" xr:uid="{00000000-0005-0000-0000-0000681F0000}"/>
    <cellStyle name="Comma 57 3 6" xfId="7969" xr:uid="{00000000-0005-0000-0000-0000691F0000}"/>
    <cellStyle name="Comma 57 3 6 2" xfId="7970" xr:uid="{00000000-0005-0000-0000-00006A1F0000}"/>
    <cellStyle name="Comma 57 3 6 2 2" xfId="7971" xr:uid="{00000000-0005-0000-0000-00006B1F0000}"/>
    <cellStyle name="Comma 57 3 6 2 3" xfId="7972" xr:uid="{00000000-0005-0000-0000-00006C1F0000}"/>
    <cellStyle name="Comma 57 3 6 2 4" xfId="7973" xr:uid="{00000000-0005-0000-0000-00006D1F0000}"/>
    <cellStyle name="Comma 57 3 6 3" xfId="7974" xr:uid="{00000000-0005-0000-0000-00006E1F0000}"/>
    <cellStyle name="Comma 57 3 6 4" xfId="7975" xr:uid="{00000000-0005-0000-0000-00006F1F0000}"/>
    <cellStyle name="Comma 57 3 6 5" xfId="7976" xr:uid="{00000000-0005-0000-0000-0000701F0000}"/>
    <cellStyle name="Comma 57 3 7" xfId="7977" xr:uid="{00000000-0005-0000-0000-0000711F0000}"/>
    <cellStyle name="Comma 57 3 7 2" xfId="7978" xr:uid="{00000000-0005-0000-0000-0000721F0000}"/>
    <cellStyle name="Comma 57 3 7 3" xfId="7979" xr:uid="{00000000-0005-0000-0000-0000731F0000}"/>
    <cellStyle name="Comma 57 3 7 4" xfId="7980" xr:uid="{00000000-0005-0000-0000-0000741F0000}"/>
    <cellStyle name="Comma 57 3 8" xfId="7981" xr:uid="{00000000-0005-0000-0000-0000751F0000}"/>
    <cellStyle name="Comma 57 3 9" xfId="7982" xr:uid="{00000000-0005-0000-0000-0000761F0000}"/>
    <cellStyle name="Comma 57 4" xfId="7983" xr:uid="{00000000-0005-0000-0000-0000771F0000}"/>
    <cellStyle name="Comma 57 4 2" xfId="7984" xr:uid="{00000000-0005-0000-0000-0000781F0000}"/>
    <cellStyle name="Comma 57 4 2 2" xfId="7985" xr:uid="{00000000-0005-0000-0000-0000791F0000}"/>
    <cellStyle name="Comma 57 4 2 2 2" xfId="7986" xr:uid="{00000000-0005-0000-0000-00007A1F0000}"/>
    <cellStyle name="Comma 57 4 2 2 2 2" xfId="7987" xr:uid="{00000000-0005-0000-0000-00007B1F0000}"/>
    <cellStyle name="Comma 57 4 2 2 2 3" xfId="7988" xr:uid="{00000000-0005-0000-0000-00007C1F0000}"/>
    <cellStyle name="Comma 57 4 2 2 2 4" xfId="7989" xr:uid="{00000000-0005-0000-0000-00007D1F0000}"/>
    <cellStyle name="Comma 57 4 2 2 3" xfId="7990" xr:uid="{00000000-0005-0000-0000-00007E1F0000}"/>
    <cellStyle name="Comma 57 4 2 2 4" xfId="7991" xr:uid="{00000000-0005-0000-0000-00007F1F0000}"/>
    <cellStyle name="Comma 57 4 2 2 5" xfId="7992" xr:uid="{00000000-0005-0000-0000-0000801F0000}"/>
    <cellStyle name="Comma 57 4 2 3" xfId="7993" xr:uid="{00000000-0005-0000-0000-0000811F0000}"/>
    <cellStyle name="Comma 57 4 2 3 2" xfId="7994" xr:uid="{00000000-0005-0000-0000-0000821F0000}"/>
    <cellStyle name="Comma 57 4 2 3 3" xfId="7995" xr:uid="{00000000-0005-0000-0000-0000831F0000}"/>
    <cellStyle name="Comma 57 4 2 3 4" xfId="7996" xr:uid="{00000000-0005-0000-0000-0000841F0000}"/>
    <cellStyle name="Comma 57 4 2 4" xfId="7997" xr:uid="{00000000-0005-0000-0000-0000851F0000}"/>
    <cellStyle name="Comma 57 4 2 5" xfId="7998" xr:uid="{00000000-0005-0000-0000-0000861F0000}"/>
    <cellStyle name="Comma 57 4 2 6" xfId="7999" xr:uid="{00000000-0005-0000-0000-0000871F0000}"/>
    <cellStyle name="Comma 57 4 3" xfId="8000" xr:uid="{00000000-0005-0000-0000-0000881F0000}"/>
    <cellStyle name="Comma 57 4 3 2" xfId="8001" xr:uid="{00000000-0005-0000-0000-0000891F0000}"/>
    <cellStyle name="Comma 57 4 3 2 2" xfId="8002" xr:uid="{00000000-0005-0000-0000-00008A1F0000}"/>
    <cellStyle name="Comma 57 4 3 2 2 2" xfId="8003" xr:uid="{00000000-0005-0000-0000-00008B1F0000}"/>
    <cellStyle name="Comma 57 4 3 2 2 3" xfId="8004" xr:uid="{00000000-0005-0000-0000-00008C1F0000}"/>
    <cellStyle name="Comma 57 4 3 2 2 4" xfId="8005" xr:uid="{00000000-0005-0000-0000-00008D1F0000}"/>
    <cellStyle name="Comma 57 4 3 2 3" xfId="8006" xr:uid="{00000000-0005-0000-0000-00008E1F0000}"/>
    <cellStyle name="Comma 57 4 3 2 4" xfId="8007" xr:uid="{00000000-0005-0000-0000-00008F1F0000}"/>
    <cellStyle name="Comma 57 4 3 2 5" xfId="8008" xr:uid="{00000000-0005-0000-0000-0000901F0000}"/>
    <cellStyle name="Comma 57 4 3 3" xfId="8009" xr:uid="{00000000-0005-0000-0000-0000911F0000}"/>
    <cellStyle name="Comma 57 4 3 3 2" xfId="8010" xr:uid="{00000000-0005-0000-0000-0000921F0000}"/>
    <cellStyle name="Comma 57 4 3 3 3" xfId="8011" xr:uid="{00000000-0005-0000-0000-0000931F0000}"/>
    <cellStyle name="Comma 57 4 3 3 4" xfId="8012" xr:uid="{00000000-0005-0000-0000-0000941F0000}"/>
    <cellStyle name="Comma 57 4 3 4" xfId="8013" xr:uid="{00000000-0005-0000-0000-0000951F0000}"/>
    <cellStyle name="Comma 57 4 3 5" xfId="8014" xr:uid="{00000000-0005-0000-0000-0000961F0000}"/>
    <cellStyle name="Comma 57 4 3 6" xfId="8015" xr:uid="{00000000-0005-0000-0000-0000971F0000}"/>
    <cellStyle name="Comma 57 4 4" xfId="8016" xr:uid="{00000000-0005-0000-0000-0000981F0000}"/>
    <cellStyle name="Comma 57 4 4 2" xfId="8017" xr:uid="{00000000-0005-0000-0000-0000991F0000}"/>
    <cellStyle name="Comma 57 4 4 2 2" xfId="8018" xr:uid="{00000000-0005-0000-0000-00009A1F0000}"/>
    <cellStyle name="Comma 57 4 4 2 3" xfId="8019" xr:uid="{00000000-0005-0000-0000-00009B1F0000}"/>
    <cellStyle name="Comma 57 4 4 2 4" xfId="8020" xr:uid="{00000000-0005-0000-0000-00009C1F0000}"/>
    <cellStyle name="Comma 57 4 4 3" xfId="8021" xr:uid="{00000000-0005-0000-0000-00009D1F0000}"/>
    <cellStyle name="Comma 57 4 4 4" xfId="8022" xr:uid="{00000000-0005-0000-0000-00009E1F0000}"/>
    <cellStyle name="Comma 57 4 4 5" xfId="8023" xr:uid="{00000000-0005-0000-0000-00009F1F0000}"/>
    <cellStyle name="Comma 57 4 5" xfId="8024" xr:uid="{00000000-0005-0000-0000-0000A01F0000}"/>
    <cellStyle name="Comma 57 4 5 2" xfId="8025" xr:uid="{00000000-0005-0000-0000-0000A11F0000}"/>
    <cellStyle name="Comma 57 4 5 3" xfId="8026" xr:uid="{00000000-0005-0000-0000-0000A21F0000}"/>
    <cellStyle name="Comma 57 4 5 4" xfId="8027" xr:uid="{00000000-0005-0000-0000-0000A31F0000}"/>
    <cellStyle name="Comma 57 4 6" xfId="8028" xr:uid="{00000000-0005-0000-0000-0000A41F0000}"/>
    <cellStyle name="Comma 57 4 7" xfId="8029" xr:uid="{00000000-0005-0000-0000-0000A51F0000}"/>
    <cellStyle name="Comma 57 4 8" xfId="8030" xr:uid="{00000000-0005-0000-0000-0000A61F0000}"/>
    <cellStyle name="Comma 57 5" xfId="8031" xr:uid="{00000000-0005-0000-0000-0000A71F0000}"/>
    <cellStyle name="Comma 57 5 2" xfId="8032" xr:uid="{00000000-0005-0000-0000-0000A81F0000}"/>
    <cellStyle name="Comma 57 5 2 2" xfId="8033" xr:uid="{00000000-0005-0000-0000-0000A91F0000}"/>
    <cellStyle name="Comma 57 5 2 2 2" xfId="8034" xr:uid="{00000000-0005-0000-0000-0000AA1F0000}"/>
    <cellStyle name="Comma 57 5 2 2 2 2" xfId="8035" xr:uid="{00000000-0005-0000-0000-0000AB1F0000}"/>
    <cellStyle name="Comma 57 5 2 2 2 3" xfId="8036" xr:uid="{00000000-0005-0000-0000-0000AC1F0000}"/>
    <cellStyle name="Comma 57 5 2 2 2 4" xfId="8037" xr:uid="{00000000-0005-0000-0000-0000AD1F0000}"/>
    <cellStyle name="Comma 57 5 2 2 3" xfId="8038" xr:uid="{00000000-0005-0000-0000-0000AE1F0000}"/>
    <cellStyle name="Comma 57 5 2 2 4" xfId="8039" xr:uid="{00000000-0005-0000-0000-0000AF1F0000}"/>
    <cellStyle name="Comma 57 5 2 2 5" xfId="8040" xr:uid="{00000000-0005-0000-0000-0000B01F0000}"/>
    <cellStyle name="Comma 57 5 2 3" xfId="8041" xr:uid="{00000000-0005-0000-0000-0000B11F0000}"/>
    <cellStyle name="Comma 57 5 2 3 2" xfId="8042" xr:uid="{00000000-0005-0000-0000-0000B21F0000}"/>
    <cellStyle name="Comma 57 5 2 3 3" xfId="8043" xr:uid="{00000000-0005-0000-0000-0000B31F0000}"/>
    <cellStyle name="Comma 57 5 2 3 4" xfId="8044" xr:uid="{00000000-0005-0000-0000-0000B41F0000}"/>
    <cellStyle name="Comma 57 5 2 4" xfId="8045" xr:uid="{00000000-0005-0000-0000-0000B51F0000}"/>
    <cellStyle name="Comma 57 5 2 5" xfId="8046" xr:uid="{00000000-0005-0000-0000-0000B61F0000}"/>
    <cellStyle name="Comma 57 5 2 6" xfId="8047" xr:uid="{00000000-0005-0000-0000-0000B71F0000}"/>
    <cellStyle name="Comma 57 5 3" xfId="8048" xr:uid="{00000000-0005-0000-0000-0000B81F0000}"/>
    <cellStyle name="Comma 57 5 3 2" xfId="8049" xr:uid="{00000000-0005-0000-0000-0000B91F0000}"/>
    <cellStyle name="Comma 57 5 3 2 2" xfId="8050" xr:uid="{00000000-0005-0000-0000-0000BA1F0000}"/>
    <cellStyle name="Comma 57 5 3 2 2 2" xfId="8051" xr:uid="{00000000-0005-0000-0000-0000BB1F0000}"/>
    <cellStyle name="Comma 57 5 3 2 2 3" xfId="8052" xr:uid="{00000000-0005-0000-0000-0000BC1F0000}"/>
    <cellStyle name="Comma 57 5 3 2 2 4" xfId="8053" xr:uid="{00000000-0005-0000-0000-0000BD1F0000}"/>
    <cellStyle name="Comma 57 5 3 2 3" xfId="8054" xr:uid="{00000000-0005-0000-0000-0000BE1F0000}"/>
    <cellStyle name="Comma 57 5 3 2 4" xfId="8055" xr:uid="{00000000-0005-0000-0000-0000BF1F0000}"/>
    <cellStyle name="Comma 57 5 3 2 5" xfId="8056" xr:uid="{00000000-0005-0000-0000-0000C01F0000}"/>
    <cellStyle name="Comma 57 5 3 3" xfId="8057" xr:uid="{00000000-0005-0000-0000-0000C11F0000}"/>
    <cellStyle name="Comma 57 5 3 3 2" xfId="8058" xr:uid="{00000000-0005-0000-0000-0000C21F0000}"/>
    <cellStyle name="Comma 57 5 3 3 3" xfId="8059" xr:uid="{00000000-0005-0000-0000-0000C31F0000}"/>
    <cellStyle name="Comma 57 5 3 3 4" xfId="8060" xr:uid="{00000000-0005-0000-0000-0000C41F0000}"/>
    <cellStyle name="Comma 57 5 3 4" xfId="8061" xr:uid="{00000000-0005-0000-0000-0000C51F0000}"/>
    <cellStyle name="Comma 57 5 3 5" xfId="8062" xr:uid="{00000000-0005-0000-0000-0000C61F0000}"/>
    <cellStyle name="Comma 57 5 3 6" xfId="8063" xr:uid="{00000000-0005-0000-0000-0000C71F0000}"/>
    <cellStyle name="Comma 57 5 4" xfId="8064" xr:uid="{00000000-0005-0000-0000-0000C81F0000}"/>
    <cellStyle name="Comma 57 5 4 2" xfId="8065" xr:uid="{00000000-0005-0000-0000-0000C91F0000}"/>
    <cellStyle name="Comma 57 5 4 2 2" xfId="8066" xr:uid="{00000000-0005-0000-0000-0000CA1F0000}"/>
    <cellStyle name="Comma 57 5 4 2 3" xfId="8067" xr:uid="{00000000-0005-0000-0000-0000CB1F0000}"/>
    <cellStyle name="Comma 57 5 4 2 4" xfId="8068" xr:uid="{00000000-0005-0000-0000-0000CC1F0000}"/>
    <cellStyle name="Comma 57 5 4 3" xfId="8069" xr:uid="{00000000-0005-0000-0000-0000CD1F0000}"/>
    <cellStyle name="Comma 57 5 4 4" xfId="8070" xr:uid="{00000000-0005-0000-0000-0000CE1F0000}"/>
    <cellStyle name="Comma 57 5 4 5" xfId="8071" xr:uid="{00000000-0005-0000-0000-0000CF1F0000}"/>
    <cellStyle name="Comma 57 5 5" xfId="8072" xr:uid="{00000000-0005-0000-0000-0000D01F0000}"/>
    <cellStyle name="Comma 57 5 5 2" xfId="8073" xr:uid="{00000000-0005-0000-0000-0000D11F0000}"/>
    <cellStyle name="Comma 57 5 5 3" xfId="8074" xr:uid="{00000000-0005-0000-0000-0000D21F0000}"/>
    <cellStyle name="Comma 57 5 5 4" xfId="8075" xr:uid="{00000000-0005-0000-0000-0000D31F0000}"/>
    <cellStyle name="Comma 57 5 6" xfId="8076" xr:uid="{00000000-0005-0000-0000-0000D41F0000}"/>
    <cellStyle name="Comma 57 5 7" xfId="8077" xr:uid="{00000000-0005-0000-0000-0000D51F0000}"/>
    <cellStyle name="Comma 57 5 8" xfId="8078" xr:uid="{00000000-0005-0000-0000-0000D61F0000}"/>
    <cellStyle name="Comma 57 6" xfId="8079" xr:uid="{00000000-0005-0000-0000-0000D71F0000}"/>
    <cellStyle name="Comma 57 6 2" xfId="8080" xr:uid="{00000000-0005-0000-0000-0000D81F0000}"/>
    <cellStyle name="Comma 57 6 2 2" xfId="8081" xr:uid="{00000000-0005-0000-0000-0000D91F0000}"/>
    <cellStyle name="Comma 57 6 2 2 2" xfId="8082" xr:uid="{00000000-0005-0000-0000-0000DA1F0000}"/>
    <cellStyle name="Comma 57 6 2 2 3" xfId="8083" xr:uid="{00000000-0005-0000-0000-0000DB1F0000}"/>
    <cellStyle name="Comma 57 6 2 2 4" xfId="8084" xr:uid="{00000000-0005-0000-0000-0000DC1F0000}"/>
    <cellStyle name="Comma 57 6 2 3" xfId="8085" xr:uid="{00000000-0005-0000-0000-0000DD1F0000}"/>
    <cellStyle name="Comma 57 6 2 4" xfId="8086" xr:uid="{00000000-0005-0000-0000-0000DE1F0000}"/>
    <cellStyle name="Comma 57 6 2 5" xfId="8087" xr:uid="{00000000-0005-0000-0000-0000DF1F0000}"/>
    <cellStyle name="Comma 57 6 3" xfId="8088" xr:uid="{00000000-0005-0000-0000-0000E01F0000}"/>
    <cellStyle name="Comma 57 6 3 2" xfId="8089" xr:uid="{00000000-0005-0000-0000-0000E11F0000}"/>
    <cellStyle name="Comma 57 6 3 3" xfId="8090" xr:uid="{00000000-0005-0000-0000-0000E21F0000}"/>
    <cellStyle name="Comma 57 6 3 4" xfId="8091" xr:uid="{00000000-0005-0000-0000-0000E31F0000}"/>
    <cellStyle name="Comma 57 6 4" xfId="8092" xr:uid="{00000000-0005-0000-0000-0000E41F0000}"/>
    <cellStyle name="Comma 57 6 5" xfId="8093" xr:uid="{00000000-0005-0000-0000-0000E51F0000}"/>
    <cellStyle name="Comma 57 6 6" xfId="8094" xr:uid="{00000000-0005-0000-0000-0000E61F0000}"/>
    <cellStyle name="Comma 57 7" xfId="8095" xr:uid="{00000000-0005-0000-0000-0000E71F0000}"/>
    <cellStyle name="Comma 57 7 2" xfId="8096" xr:uid="{00000000-0005-0000-0000-0000E81F0000}"/>
    <cellStyle name="Comma 57 7 2 2" xfId="8097" xr:uid="{00000000-0005-0000-0000-0000E91F0000}"/>
    <cellStyle name="Comma 57 7 2 2 2" xfId="8098" xr:uid="{00000000-0005-0000-0000-0000EA1F0000}"/>
    <cellStyle name="Comma 57 7 2 2 3" xfId="8099" xr:uid="{00000000-0005-0000-0000-0000EB1F0000}"/>
    <cellStyle name="Comma 57 7 2 2 4" xfId="8100" xr:uid="{00000000-0005-0000-0000-0000EC1F0000}"/>
    <cellStyle name="Comma 57 7 2 3" xfId="8101" xr:uid="{00000000-0005-0000-0000-0000ED1F0000}"/>
    <cellStyle name="Comma 57 7 2 4" xfId="8102" xr:uid="{00000000-0005-0000-0000-0000EE1F0000}"/>
    <cellStyle name="Comma 57 7 2 5" xfId="8103" xr:uid="{00000000-0005-0000-0000-0000EF1F0000}"/>
    <cellStyle name="Comma 57 7 3" xfId="8104" xr:uid="{00000000-0005-0000-0000-0000F01F0000}"/>
    <cellStyle name="Comma 57 7 3 2" xfId="8105" xr:uid="{00000000-0005-0000-0000-0000F11F0000}"/>
    <cellStyle name="Comma 57 7 3 3" xfId="8106" xr:uid="{00000000-0005-0000-0000-0000F21F0000}"/>
    <cellStyle name="Comma 57 7 3 4" xfId="8107" xr:uid="{00000000-0005-0000-0000-0000F31F0000}"/>
    <cellStyle name="Comma 57 7 4" xfId="8108" xr:uid="{00000000-0005-0000-0000-0000F41F0000}"/>
    <cellStyle name="Comma 57 7 5" xfId="8109" xr:uid="{00000000-0005-0000-0000-0000F51F0000}"/>
    <cellStyle name="Comma 57 7 6" xfId="8110" xr:uid="{00000000-0005-0000-0000-0000F61F0000}"/>
    <cellStyle name="Comma 57 8" xfId="8111" xr:uid="{00000000-0005-0000-0000-0000F71F0000}"/>
    <cellStyle name="Comma 57 8 2" xfId="8112" xr:uid="{00000000-0005-0000-0000-0000F81F0000}"/>
    <cellStyle name="Comma 57 8 2 2" xfId="8113" xr:uid="{00000000-0005-0000-0000-0000F91F0000}"/>
    <cellStyle name="Comma 57 8 2 3" xfId="8114" xr:uid="{00000000-0005-0000-0000-0000FA1F0000}"/>
    <cellStyle name="Comma 57 8 2 4" xfId="8115" xr:uid="{00000000-0005-0000-0000-0000FB1F0000}"/>
    <cellStyle name="Comma 57 8 3" xfId="8116" xr:uid="{00000000-0005-0000-0000-0000FC1F0000}"/>
    <cellStyle name="Comma 57 8 4" xfId="8117" xr:uid="{00000000-0005-0000-0000-0000FD1F0000}"/>
    <cellStyle name="Comma 57 8 5" xfId="8118" xr:uid="{00000000-0005-0000-0000-0000FE1F0000}"/>
    <cellStyle name="Comma 57 9" xfId="8119" xr:uid="{00000000-0005-0000-0000-0000FF1F0000}"/>
    <cellStyle name="Comma 57 9 2" xfId="8120" xr:uid="{00000000-0005-0000-0000-000000200000}"/>
    <cellStyle name="Comma 57 9 3" xfId="8121" xr:uid="{00000000-0005-0000-0000-000001200000}"/>
    <cellStyle name="Comma 57 9 4" xfId="8122" xr:uid="{00000000-0005-0000-0000-000002200000}"/>
    <cellStyle name="Comma 58" xfId="8123" xr:uid="{00000000-0005-0000-0000-000003200000}"/>
    <cellStyle name="Comma 58 10" xfId="8124" xr:uid="{00000000-0005-0000-0000-000004200000}"/>
    <cellStyle name="Comma 58 11" xfId="8125" xr:uid="{00000000-0005-0000-0000-000005200000}"/>
    <cellStyle name="Comma 58 12" xfId="8126" xr:uid="{00000000-0005-0000-0000-000006200000}"/>
    <cellStyle name="Comma 58 2" xfId="8127" xr:uid="{00000000-0005-0000-0000-000007200000}"/>
    <cellStyle name="Comma 58 2 10" xfId="8128" xr:uid="{00000000-0005-0000-0000-000008200000}"/>
    <cellStyle name="Comma 58 2 2" xfId="8129" xr:uid="{00000000-0005-0000-0000-000009200000}"/>
    <cellStyle name="Comma 58 2 2 2" xfId="8130" xr:uid="{00000000-0005-0000-0000-00000A200000}"/>
    <cellStyle name="Comma 58 2 2 2 2" xfId="8131" xr:uid="{00000000-0005-0000-0000-00000B200000}"/>
    <cellStyle name="Comma 58 2 2 2 2 2" xfId="8132" xr:uid="{00000000-0005-0000-0000-00000C200000}"/>
    <cellStyle name="Comma 58 2 2 2 2 2 2" xfId="8133" xr:uid="{00000000-0005-0000-0000-00000D200000}"/>
    <cellStyle name="Comma 58 2 2 2 2 2 3" xfId="8134" xr:uid="{00000000-0005-0000-0000-00000E200000}"/>
    <cellStyle name="Comma 58 2 2 2 2 2 4" xfId="8135" xr:uid="{00000000-0005-0000-0000-00000F200000}"/>
    <cellStyle name="Comma 58 2 2 2 2 3" xfId="8136" xr:uid="{00000000-0005-0000-0000-000010200000}"/>
    <cellStyle name="Comma 58 2 2 2 2 4" xfId="8137" xr:uid="{00000000-0005-0000-0000-000011200000}"/>
    <cellStyle name="Comma 58 2 2 2 2 5" xfId="8138" xr:uid="{00000000-0005-0000-0000-000012200000}"/>
    <cellStyle name="Comma 58 2 2 2 3" xfId="8139" xr:uid="{00000000-0005-0000-0000-000013200000}"/>
    <cellStyle name="Comma 58 2 2 2 3 2" xfId="8140" xr:uid="{00000000-0005-0000-0000-000014200000}"/>
    <cellStyle name="Comma 58 2 2 2 3 3" xfId="8141" xr:uid="{00000000-0005-0000-0000-000015200000}"/>
    <cellStyle name="Comma 58 2 2 2 3 4" xfId="8142" xr:uid="{00000000-0005-0000-0000-000016200000}"/>
    <cellStyle name="Comma 58 2 2 2 4" xfId="8143" xr:uid="{00000000-0005-0000-0000-000017200000}"/>
    <cellStyle name="Comma 58 2 2 2 5" xfId="8144" xr:uid="{00000000-0005-0000-0000-000018200000}"/>
    <cellStyle name="Comma 58 2 2 2 6" xfId="8145" xr:uid="{00000000-0005-0000-0000-000019200000}"/>
    <cellStyle name="Comma 58 2 2 3" xfId="8146" xr:uid="{00000000-0005-0000-0000-00001A200000}"/>
    <cellStyle name="Comma 58 2 2 3 2" xfId="8147" xr:uid="{00000000-0005-0000-0000-00001B200000}"/>
    <cellStyle name="Comma 58 2 2 3 2 2" xfId="8148" xr:uid="{00000000-0005-0000-0000-00001C200000}"/>
    <cellStyle name="Comma 58 2 2 3 2 2 2" xfId="8149" xr:uid="{00000000-0005-0000-0000-00001D200000}"/>
    <cellStyle name="Comma 58 2 2 3 2 2 3" xfId="8150" xr:uid="{00000000-0005-0000-0000-00001E200000}"/>
    <cellStyle name="Comma 58 2 2 3 2 2 4" xfId="8151" xr:uid="{00000000-0005-0000-0000-00001F200000}"/>
    <cellStyle name="Comma 58 2 2 3 2 3" xfId="8152" xr:uid="{00000000-0005-0000-0000-000020200000}"/>
    <cellStyle name="Comma 58 2 2 3 2 4" xfId="8153" xr:uid="{00000000-0005-0000-0000-000021200000}"/>
    <cellStyle name="Comma 58 2 2 3 2 5" xfId="8154" xr:uid="{00000000-0005-0000-0000-000022200000}"/>
    <cellStyle name="Comma 58 2 2 3 3" xfId="8155" xr:uid="{00000000-0005-0000-0000-000023200000}"/>
    <cellStyle name="Comma 58 2 2 3 3 2" xfId="8156" xr:uid="{00000000-0005-0000-0000-000024200000}"/>
    <cellStyle name="Comma 58 2 2 3 3 3" xfId="8157" xr:uid="{00000000-0005-0000-0000-000025200000}"/>
    <cellStyle name="Comma 58 2 2 3 3 4" xfId="8158" xr:uid="{00000000-0005-0000-0000-000026200000}"/>
    <cellStyle name="Comma 58 2 2 3 4" xfId="8159" xr:uid="{00000000-0005-0000-0000-000027200000}"/>
    <cellStyle name="Comma 58 2 2 3 5" xfId="8160" xr:uid="{00000000-0005-0000-0000-000028200000}"/>
    <cellStyle name="Comma 58 2 2 3 6" xfId="8161" xr:uid="{00000000-0005-0000-0000-000029200000}"/>
    <cellStyle name="Comma 58 2 2 4" xfId="8162" xr:uid="{00000000-0005-0000-0000-00002A200000}"/>
    <cellStyle name="Comma 58 2 2 4 2" xfId="8163" xr:uid="{00000000-0005-0000-0000-00002B200000}"/>
    <cellStyle name="Comma 58 2 2 4 2 2" xfId="8164" xr:uid="{00000000-0005-0000-0000-00002C200000}"/>
    <cellStyle name="Comma 58 2 2 4 2 3" xfId="8165" xr:uid="{00000000-0005-0000-0000-00002D200000}"/>
    <cellStyle name="Comma 58 2 2 4 2 4" xfId="8166" xr:uid="{00000000-0005-0000-0000-00002E200000}"/>
    <cellStyle name="Comma 58 2 2 4 3" xfId="8167" xr:uid="{00000000-0005-0000-0000-00002F200000}"/>
    <cellStyle name="Comma 58 2 2 4 4" xfId="8168" xr:uid="{00000000-0005-0000-0000-000030200000}"/>
    <cellStyle name="Comma 58 2 2 4 5" xfId="8169" xr:uid="{00000000-0005-0000-0000-000031200000}"/>
    <cellStyle name="Comma 58 2 2 5" xfId="8170" xr:uid="{00000000-0005-0000-0000-000032200000}"/>
    <cellStyle name="Comma 58 2 2 5 2" xfId="8171" xr:uid="{00000000-0005-0000-0000-000033200000}"/>
    <cellStyle name="Comma 58 2 2 5 3" xfId="8172" xr:uid="{00000000-0005-0000-0000-000034200000}"/>
    <cellStyle name="Comma 58 2 2 5 4" xfId="8173" xr:uid="{00000000-0005-0000-0000-000035200000}"/>
    <cellStyle name="Comma 58 2 2 6" xfId="8174" xr:uid="{00000000-0005-0000-0000-000036200000}"/>
    <cellStyle name="Comma 58 2 2 7" xfId="8175" xr:uid="{00000000-0005-0000-0000-000037200000}"/>
    <cellStyle name="Comma 58 2 2 8" xfId="8176" xr:uid="{00000000-0005-0000-0000-000038200000}"/>
    <cellStyle name="Comma 58 2 3" xfId="8177" xr:uid="{00000000-0005-0000-0000-000039200000}"/>
    <cellStyle name="Comma 58 2 3 2" xfId="8178" xr:uid="{00000000-0005-0000-0000-00003A200000}"/>
    <cellStyle name="Comma 58 2 3 2 2" xfId="8179" xr:uid="{00000000-0005-0000-0000-00003B200000}"/>
    <cellStyle name="Comma 58 2 3 2 2 2" xfId="8180" xr:uid="{00000000-0005-0000-0000-00003C200000}"/>
    <cellStyle name="Comma 58 2 3 2 2 2 2" xfId="8181" xr:uid="{00000000-0005-0000-0000-00003D200000}"/>
    <cellStyle name="Comma 58 2 3 2 2 2 3" xfId="8182" xr:uid="{00000000-0005-0000-0000-00003E200000}"/>
    <cellStyle name="Comma 58 2 3 2 2 2 4" xfId="8183" xr:uid="{00000000-0005-0000-0000-00003F200000}"/>
    <cellStyle name="Comma 58 2 3 2 2 3" xfId="8184" xr:uid="{00000000-0005-0000-0000-000040200000}"/>
    <cellStyle name="Comma 58 2 3 2 2 4" xfId="8185" xr:uid="{00000000-0005-0000-0000-000041200000}"/>
    <cellStyle name="Comma 58 2 3 2 2 5" xfId="8186" xr:uid="{00000000-0005-0000-0000-000042200000}"/>
    <cellStyle name="Comma 58 2 3 2 3" xfId="8187" xr:uid="{00000000-0005-0000-0000-000043200000}"/>
    <cellStyle name="Comma 58 2 3 2 3 2" xfId="8188" xr:uid="{00000000-0005-0000-0000-000044200000}"/>
    <cellStyle name="Comma 58 2 3 2 3 3" xfId="8189" xr:uid="{00000000-0005-0000-0000-000045200000}"/>
    <cellStyle name="Comma 58 2 3 2 3 4" xfId="8190" xr:uid="{00000000-0005-0000-0000-000046200000}"/>
    <cellStyle name="Comma 58 2 3 2 4" xfId="8191" xr:uid="{00000000-0005-0000-0000-000047200000}"/>
    <cellStyle name="Comma 58 2 3 2 5" xfId="8192" xr:uid="{00000000-0005-0000-0000-000048200000}"/>
    <cellStyle name="Comma 58 2 3 2 6" xfId="8193" xr:uid="{00000000-0005-0000-0000-000049200000}"/>
    <cellStyle name="Comma 58 2 3 3" xfId="8194" xr:uid="{00000000-0005-0000-0000-00004A200000}"/>
    <cellStyle name="Comma 58 2 3 3 2" xfId="8195" xr:uid="{00000000-0005-0000-0000-00004B200000}"/>
    <cellStyle name="Comma 58 2 3 3 2 2" xfId="8196" xr:uid="{00000000-0005-0000-0000-00004C200000}"/>
    <cellStyle name="Comma 58 2 3 3 2 2 2" xfId="8197" xr:uid="{00000000-0005-0000-0000-00004D200000}"/>
    <cellStyle name="Comma 58 2 3 3 2 2 3" xfId="8198" xr:uid="{00000000-0005-0000-0000-00004E200000}"/>
    <cellStyle name="Comma 58 2 3 3 2 2 4" xfId="8199" xr:uid="{00000000-0005-0000-0000-00004F200000}"/>
    <cellStyle name="Comma 58 2 3 3 2 3" xfId="8200" xr:uid="{00000000-0005-0000-0000-000050200000}"/>
    <cellStyle name="Comma 58 2 3 3 2 4" xfId="8201" xr:uid="{00000000-0005-0000-0000-000051200000}"/>
    <cellStyle name="Comma 58 2 3 3 2 5" xfId="8202" xr:uid="{00000000-0005-0000-0000-000052200000}"/>
    <cellStyle name="Comma 58 2 3 3 3" xfId="8203" xr:uid="{00000000-0005-0000-0000-000053200000}"/>
    <cellStyle name="Comma 58 2 3 3 3 2" xfId="8204" xr:uid="{00000000-0005-0000-0000-000054200000}"/>
    <cellStyle name="Comma 58 2 3 3 3 3" xfId="8205" xr:uid="{00000000-0005-0000-0000-000055200000}"/>
    <cellStyle name="Comma 58 2 3 3 3 4" xfId="8206" xr:uid="{00000000-0005-0000-0000-000056200000}"/>
    <cellStyle name="Comma 58 2 3 3 4" xfId="8207" xr:uid="{00000000-0005-0000-0000-000057200000}"/>
    <cellStyle name="Comma 58 2 3 3 5" xfId="8208" xr:uid="{00000000-0005-0000-0000-000058200000}"/>
    <cellStyle name="Comma 58 2 3 3 6" xfId="8209" xr:uid="{00000000-0005-0000-0000-000059200000}"/>
    <cellStyle name="Comma 58 2 3 4" xfId="8210" xr:uid="{00000000-0005-0000-0000-00005A200000}"/>
    <cellStyle name="Comma 58 2 3 4 2" xfId="8211" xr:uid="{00000000-0005-0000-0000-00005B200000}"/>
    <cellStyle name="Comma 58 2 3 4 2 2" xfId="8212" xr:uid="{00000000-0005-0000-0000-00005C200000}"/>
    <cellStyle name="Comma 58 2 3 4 2 3" xfId="8213" xr:uid="{00000000-0005-0000-0000-00005D200000}"/>
    <cellStyle name="Comma 58 2 3 4 2 4" xfId="8214" xr:uid="{00000000-0005-0000-0000-00005E200000}"/>
    <cellStyle name="Comma 58 2 3 4 3" xfId="8215" xr:uid="{00000000-0005-0000-0000-00005F200000}"/>
    <cellStyle name="Comma 58 2 3 4 4" xfId="8216" xr:uid="{00000000-0005-0000-0000-000060200000}"/>
    <cellStyle name="Comma 58 2 3 4 5" xfId="8217" xr:uid="{00000000-0005-0000-0000-000061200000}"/>
    <cellStyle name="Comma 58 2 3 5" xfId="8218" xr:uid="{00000000-0005-0000-0000-000062200000}"/>
    <cellStyle name="Comma 58 2 3 5 2" xfId="8219" xr:uid="{00000000-0005-0000-0000-000063200000}"/>
    <cellStyle name="Comma 58 2 3 5 3" xfId="8220" xr:uid="{00000000-0005-0000-0000-000064200000}"/>
    <cellStyle name="Comma 58 2 3 5 4" xfId="8221" xr:uid="{00000000-0005-0000-0000-000065200000}"/>
    <cellStyle name="Comma 58 2 3 6" xfId="8222" xr:uid="{00000000-0005-0000-0000-000066200000}"/>
    <cellStyle name="Comma 58 2 3 7" xfId="8223" xr:uid="{00000000-0005-0000-0000-000067200000}"/>
    <cellStyle name="Comma 58 2 3 8" xfId="8224" xr:uid="{00000000-0005-0000-0000-000068200000}"/>
    <cellStyle name="Comma 58 2 4" xfId="8225" xr:uid="{00000000-0005-0000-0000-000069200000}"/>
    <cellStyle name="Comma 58 2 4 2" xfId="8226" xr:uid="{00000000-0005-0000-0000-00006A200000}"/>
    <cellStyle name="Comma 58 2 4 2 2" xfId="8227" xr:uid="{00000000-0005-0000-0000-00006B200000}"/>
    <cellStyle name="Comma 58 2 4 2 2 2" xfId="8228" xr:uid="{00000000-0005-0000-0000-00006C200000}"/>
    <cellStyle name="Comma 58 2 4 2 2 3" xfId="8229" xr:uid="{00000000-0005-0000-0000-00006D200000}"/>
    <cellStyle name="Comma 58 2 4 2 2 4" xfId="8230" xr:uid="{00000000-0005-0000-0000-00006E200000}"/>
    <cellStyle name="Comma 58 2 4 2 3" xfId="8231" xr:uid="{00000000-0005-0000-0000-00006F200000}"/>
    <cellStyle name="Comma 58 2 4 2 4" xfId="8232" xr:uid="{00000000-0005-0000-0000-000070200000}"/>
    <cellStyle name="Comma 58 2 4 2 5" xfId="8233" xr:uid="{00000000-0005-0000-0000-000071200000}"/>
    <cellStyle name="Comma 58 2 4 3" xfId="8234" xr:uid="{00000000-0005-0000-0000-000072200000}"/>
    <cellStyle name="Comma 58 2 4 3 2" xfId="8235" xr:uid="{00000000-0005-0000-0000-000073200000}"/>
    <cellStyle name="Comma 58 2 4 3 3" xfId="8236" xr:uid="{00000000-0005-0000-0000-000074200000}"/>
    <cellStyle name="Comma 58 2 4 3 4" xfId="8237" xr:uid="{00000000-0005-0000-0000-000075200000}"/>
    <cellStyle name="Comma 58 2 4 4" xfId="8238" xr:uid="{00000000-0005-0000-0000-000076200000}"/>
    <cellStyle name="Comma 58 2 4 5" xfId="8239" xr:uid="{00000000-0005-0000-0000-000077200000}"/>
    <cellStyle name="Comma 58 2 4 6" xfId="8240" xr:uid="{00000000-0005-0000-0000-000078200000}"/>
    <cellStyle name="Comma 58 2 5" xfId="8241" xr:uid="{00000000-0005-0000-0000-000079200000}"/>
    <cellStyle name="Comma 58 2 5 2" xfId="8242" xr:uid="{00000000-0005-0000-0000-00007A200000}"/>
    <cellStyle name="Comma 58 2 5 2 2" xfId="8243" xr:uid="{00000000-0005-0000-0000-00007B200000}"/>
    <cellStyle name="Comma 58 2 5 2 2 2" xfId="8244" xr:uid="{00000000-0005-0000-0000-00007C200000}"/>
    <cellStyle name="Comma 58 2 5 2 2 3" xfId="8245" xr:uid="{00000000-0005-0000-0000-00007D200000}"/>
    <cellStyle name="Comma 58 2 5 2 2 4" xfId="8246" xr:uid="{00000000-0005-0000-0000-00007E200000}"/>
    <cellStyle name="Comma 58 2 5 2 3" xfId="8247" xr:uid="{00000000-0005-0000-0000-00007F200000}"/>
    <cellStyle name="Comma 58 2 5 2 4" xfId="8248" xr:uid="{00000000-0005-0000-0000-000080200000}"/>
    <cellStyle name="Comma 58 2 5 2 5" xfId="8249" xr:uid="{00000000-0005-0000-0000-000081200000}"/>
    <cellStyle name="Comma 58 2 5 3" xfId="8250" xr:uid="{00000000-0005-0000-0000-000082200000}"/>
    <cellStyle name="Comma 58 2 5 3 2" xfId="8251" xr:uid="{00000000-0005-0000-0000-000083200000}"/>
    <cellStyle name="Comma 58 2 5 3 3" xfId="8252" xr:uid="{00000000-0005-0000-0000-000084200000}"/>
    <cellStyle name="Comma 58 2 5 3 4" xfId="8253" xr:uid="{00000000-0005-0000-0000-000085200000}"/>
    <cellStyle name="Comma 58 2 5 4" xfId="8254" xr:uid="{00000000-0005-0000-0000-000086200000}"/>
    <cellStyle name="Comma 58 2 5 5" xfId="8255" xr:uid="{00000000-0005-0000-0000-000087200000}"/>
    <cellStyle name="Comma 58 2 5 6" xfId="8256" xr:uid="{00000000-0005-0000-0000-000088200000}"/>
    <cellStyle name="Comma 58 2 6" xfId="8257" xr:uid="{00000000-0005-0000-0000-000089200000}"/>
    <cellStyle name="Comma 58 2 6 2" xfId="8258" xr:uid="{00000000-0005-0000-0000-00008A200000}"/>
    <cellStyle name="Comma 58 2 6 2 2" xfId="8259" xr:uid="{00000000-0005-0000-0000-00008B200000}"/>
    <cellStyle name="Comma 58 2 6 2 3" xfId="8260" xr:uid="{00000000-0005-0000-0000-00008C200000}"/>
    <cellStyle name="Comma 58 2 6 2 4" xfId="8261" xr:uid="{00000000-0005-0000-0000-00008D200000}"/>
    <cellStyle name="Comma 58 2 6 3" xfId="8262" xr:uid="{00000000-0005-0000-0000-00008E200000}"/>
    <cellStyle name="Comma 58 2 6 4" xfId="8263" xr:uid="{00000000-0005-0000-0000-00008F200000}"/>
    <cellStyle name="Comma 58 2 6 5" xfId="8264" xr:uid="{00000000-0005-0000-0000-000090200000}"/>
    <cellStyle name="Comma 58 2 7" xfId="8265" xr:uid="{00000000-0005-0000-0000-000091200000}"/>
    <cellStyle name="Comma 58 2 7 2" xfId="8266" xr:uid="{00000000-0005-0000-0000-000092200000}"/>
    <cellStyle name="Comma 58 2 7 3" xfId="8267" xr:uid="{00000000-0005-0000-0000-000093200000}"/>
    <cellStyle name="Comma 58 2 7 4" xfId="8268" xr:uid="{00000000-0005-0000-0000-000094200000}"/>
    <cellStyle name="Comma 58 2 8" xfId="8269" xr:uid="{00000000-0005-0000-0000-000095200000}"/>
    <cellStyle name="Comma 58 2 9" xfId="8270" xr:uid="{00000000-0005-0000-0000-000096200000}"/>
    <cellStyle name="Comma 58 3" xfId="8271" xr:uid="{00000000-0005-0000-0000-000097200000}"/>
    <cellStyle name="Comma 58 3 10" xfId="8272" xr:uid="{00000000-0005-0000-0000-000098200000}"/>
    <cellStyle name="Comma 58 3 2" xfId="8273" xr:uid="{00000000-0005-0000-0000-000099200000}"/>
    <cellStyle name="Comma 58 3 2 2" xfId="8274" xr:uid="{00000000-0005-0000-0000-00009A200000}"/>
    <cellStyle name="Comma 58 3 2 2 2" xfId="8275" xr:uid="{00000000-0005-0000-0000-00009B200000}"/>
    <cellStyle name="Comma 58 3 2 2 2 2" xfId="8276" xr:uid="{00000000-0005-0000-0000-00009C200000}"/>
    <cellStyle name="Comma 58 3 2 2 2 2 2" xfId="8277" xr:uid="{00000000-0005-0000-0000-00009D200000}"/>
    <cellStyle name="Comma 58 3 2 2 2 2 3" xfId="8278" xr:uid="{00000000-0005-0000-0000-00009E200000}"/>
    <cellStyle name="Comma 58 3 2 2 2 2 4" xfId="8279" xr:uid="{00000000-0005-0000-0000-00009F200000}"/>
    <cellStyle name="Comma 58 3 2 2 2 3" xfId="8280" xr:uid="{00000000-0005-0000-0000-0000A0200000}"/>
    <cellStyle name="Comma 58 3 2 2 2 4" xfId="8281" xr:uid="{00000000-0005-0000-0000-0000A1200000}"/>
    <cellStyle name="Comma 58 3 2 2 2 5" xfId="8282" xr:uid="{00000000-0005-0000-0000-0000A2200000}"/>
    <cellStyle name="Comma 58 3 2 2 3" xfId="8283" xr:uid="{00000000-0005-0000-0000-0000A3200000}"/>
    <cellStyle name="Comma 58 3 2 2 3 2" xfId="8284" xr:uid="{00000000-0005-0000-0000-0000A4200000}"/>
    <cellStyle name="Comma 58 3 2 2 3 3" xfId="8285" xr:uid="{00000000-0005-0000-0000-0000A5200000}"/>
    <cellStyle name="Comma 58 3 2 2 3 4" xfId="8286" xr:uid="{00000000-0005-0000-0000-0000A6200000}"/>
    <cellStyle name="Comma 58 3 2 2 4" xfId="8287" xr:uid="{00000000-0005-0000-0000-0000A7200000}"/>
    <cellStyle name="Comma 58 3 2 2 5" xfId="8288" xr:uid="{00000000-0005-0000-0000-0000A8200000}"/>
    <cellStyle name="Comma 58 3 2 2 6" xfId="8289" xr:uid="{00000000-0005-0000-0000-0000A9200000}"/>
    <cellStyle name="Comma 58 3 2 3" xfId="8290" xr:uid="{00000000-0005-0000-0000-0000AA200000}"/>
    <cellStyle name="Comma 58 3 2 3 2" xfId="8291" xr:uid="{00000000-0005-0000-0000-0000AB200000}"/>
    <cellStyle name="Comma 58 3 2 3 2 2" xfId="8292" xr:uid="{00000000-0005-0000-0000-0000AC200000}"/>
    <cellStyle name="Comma 58 3 2 3 2 2 2" xfId="8293" xr:uid="{00000000-0005-0000-0000-0000AD200000}"/>
    <cellStyle name="Comma 58 3 2 3 2 2 3" xfId="8294" xr:uid="{00000000-0005-0000-0000-0000AE200000}"/>
    <cellStyle name="Comma 58 3 2 3 2 2 4" xfId="8295" xr:uid="{00000000-0005-0000-0000-0000AF200000}"/>
    <cellStyle name="Comma 58 3 2 3 2 3" xfId="8296" xr:uid="{00000000-0005-0000-0000-0000B0200000}"/>
    <cellStyle name="Comma 58 3 2 3 2 4" xfId="8297" xr:uid="{00000000-0005-0000-0000-0000B1200000}"/>
    <cellStyle name="Comma 58 3 2 3 2 5" xfId="8298" xr:uid="{00000000-0005-0000-0000-0000B2200000}"/>
    <cellStyle name="Comma 58 3 2 3 3" xfId="8299" xr:uid="{00000000-0005-0000-0000-0000B3200000}"/>
    <cellStyle name="Comma 58 3 2 3 3 2" xfId="8300" xr:uid="{00000000-0005-0000-0000-0000B4200000}"/>
    <cellStyle name="Comma 58 3 2 3 3 3" xfId="8301" xr:uid="{00000000-0005-0000-0000-0000B5200000}"/>
    <cellStyle name="Comma 58 3 2 3 3 4" xfId="8302" xr:uid="{00000000-0005-0000-0000-0000B6200000}"/>
    <cellStyle name="Comma 58 3 2 3 4" xfId="8303" xr:uid="{00000000-0005-0000-0000-0000B7200000}"/>
    <cellStyle name="Comma 58 3 2 3 5" xfId="8304" xr:uid="{00000000-0005-0000-0000-0000B8200000}"/>
    <cellStyle name="Comma 58 3 2 3 6" xfId="8305" xr:uid="{00000000-0005-0000-0000-0000B9200000}"/>
    <cellStyle name="Comma 58 3 2 4" xfId="8306" xr:uid="{00000000-0005-0000-0000-0000BA200000}"/>
    <cellStyle name="Comma 58 3 2 4 2" xfId="8307" xr:uid="{00000000-0005-0000-0000-0000BB200000}"/>
    <cellStyle name="Comma 58 3 2 4 2 2" xfId="8308" xr:uid="{00000000-0005-0000-0000-0000BC200000}"/>
    <cellStyle name="Comma 58 3 2 4 2 3" xfId="8309" xr:uid="{00000000-0005-0000-0000-0000BD200000}"/>
    <cellStyle name="Comma 58 3 2 4 2 4" xfId="8310" xr:uid="{00000000-0005-0000-0000-0000BE200000}"/>
    <cellStyle name="Comma 58 3 2 4 3" xfId="8311" xr:uid="{00000000-0005-0000-0000-0000BF200000}"/>
    <cellStyle name="Comma 58 3 2 4 4" xfId="8312" xr:uid="{00000000-0005-0000-0000-0000C0200000}"/>
    <cellStyle name="Comma 58 3 2 4 5" xfId="8313" xr:uid="{00000000-0005-0000-0000-0000C1200000}"/>
    <cellStyle name="Comma 58 3 2 5" xfId="8314" xr:uid="{00000000-0005-0000-0000-0000C2200000}"/>
    <cellStyle name="Comma 58 3 2 5 2" xfId="8315" xr:uid="{00000000-0005-0000-0000-0000C3200000}"/>
    <cellStyle name="Comma 58 3 2 5 3" xfId="8316" xr:uid="{00000000-0005-0000-0000-0000C4200000}"/>
    <cellStyle name="Comma 58 3 2 5 4" xfId="8317" xr:uid="{00000000-0005-0000-0000-0000C5200000}"/>
    <cellStyle name="Comma 58 3 2 6" xfId="8318" xr:uid="{00000000-0005-0000-0000-0000C6200000}"/>
    <cellStyle name="Comma 58 3 2 7" xfId="8319" xr:uid="{00000000-0005-0000-0000-0000C7200000}"/>
    <cellStyle name="Comma 58 3 2 8" xfId="8320" xr:uid="{00000000-0005-0000-0000-0000C8200000}"/>
    <cellStyle name="Comma 58 3 3" xfId="8321" xr:uid="{00000000-0005-0000-0000-0000C9200000}"/>
    <cellStyle name="Comma 58 3 3 2" xfId="8322" xr:uid="{00000000-0005-0000-0000-0000CA200000}"/>
    <cellStyle name="Comma 58 3 3 2 2" xfId="8323" xr:uid="{00000000-0005-0000-0000-0000CB200000}"/>
    <cellStyle name="Comma 58 3 3 2 2 2" xfId="8324" xr:uid="{00000000-0005-0000-0000-0000CC200000}"/>
    <cellStyle name="Comma 58 3 3 2 2 2 2" xfId="8325" xr:uid="{00000000-0005-0000-0000-0000CD200000}"/>
    <cellStyle name="Comma 58 3 3 2 2 2 3" xfId="8326" xr:uid="{00000000-0005-0000-0000-0000CE200000}"/>
    <cellStyle name="Comma 58 3 3 2 2 2 4" xfId="8327" xr:uid="{00000000-0005-0000-0000-0000CF200000}"/>
    <cellStyle name="Comma 58 3 3 2 2 3" xfId="8328" xr:uid="{00000000-0005-0000-0000-0000D0200000}"/>
    <cellStyle name="Comma 58 3 3 2 2 4" xfId="8329" xr:uid="{00000000-0005-0000-0000-0000D1200000}"/>
    <cellStyle name="Comma 58 3 3 2 2 5" xfId="8330" xr:uid="{00000000-0005-0000-0000-0000D2200000}"/>
    <cellStyle name="Comma 58 3 3 2 3" xfId="8331" xr:uid="{00000000-0005-0000-0000-0000D3200000}"/>
    <cellStyle name="Comma 58 3 3 2 3 2" xfId="8332" xr:uid="{00000000-0005-0000-0000-0000D4200000}"/>
    <cellStyle name="Comma 58 3 3 2 3 3" xfId="8333" xr:uid="{00000000-0005-0000-0000-0000D5200000}"/>
    <cellStyle name="Comma 58 3 3 2 3 4" xfId="8334" xr:uid="{00000000-0005-0000-0000-0000D6200000}"/>
    <cellStyle name="Comma 58 3 3 2 4" xfId="8335" xr:uid="{00000000-0005-0000-0000-0000D7200000}"/>
    <cellStyle name="Comma 58 3 3 2 5" xfId="8336" xr:uid="{00000000-0005-0000-0000-0000D8200000}"/>
    <cellStyle name="Comma 58 3 3 2 6" xfId="8337" xr:uid="{00000000-0005-0000-0000-0000D9200000}"/>
    <cellStyle name="Comma 58 3 3 3" xfId="8338" xr:uid="{00000000-0005-0000-0000-0000DA200000}"/>
    <cellStyle name="Comma 58 3 3 3 2" xfId="8339" xr:uid="{00000000-0005-0000-0000-0000DB200000}"/>
    <cellStyle name="Comma 58 3 3 3 2 2" xfId="8340" xr:uid="{00000000-0005-0000-0000-0000DC200000}"/>
    <cellStyle name="Comma 58 3 3 3 2 2 2" xfId="8341" xr:uid="{00000000-0005-0000-0000-0000DD200000}"/>
    <cellStyle name="Comma 58 3 3 3 2 2 3" xfId="8342" xr:uid="{00000000-0005-0000-0000-0000DE200000}"/>
    <cellStyle name="Comma 58 3 3 3 2 2 4" xfId="8343" xr:uid="{00000000-0005-0000-0000-0000DF200000}"/>
    <cellStyle name="Comma 58 3 3 3 2 3" xfId="8344" xr:uid="{00000000-0005-0000-0000-0000E0200000}"/>
    <cellStyle name="Comma 58 3 3 3 2 4" xfId="8345" xr:uid="{00000000-0005-0000-0000-0000E1200000}"/>
    <cellStyle name="Comma 58 3 3 3 2 5" xfId="8346" xr:uid="{00000000-0005-0000-0000-0000E2200000}"/>
    <cellStyle name="Comma 58 3 3 3 3" xfId="8347" xr:uid="{00000000-0005-0000-0000-0000E3200000}"/>
    <cellStyle name="Comma 58 3 3 3 3 2" xfId="8348" xr:uid="{00000000-0005-0000-0000-0000E4200000}"/>
    <cellStyle name="Comma 58 3 3 3 3 3" xfId="8349" xr:uid="{00000000-0005-0000-0000-0000E5200000}"/>
    <cellStyle name="Comma 58 3 3 3 3 4" xfId="8350" xr:uid="{00000000-0005-0000-0000-0000E6200000}"/>
    <cellStyle name="Comma 58 3 3 3 4" xfId="8351" xr:uid="{00000000-0005-0000-0000-0000E7200000}"/>
    <cellStyle name="Comma 58 3 3 3 5" xfId="8352" xr:uid="{00000000-0005-0000-0000-0000E8200000}"/>
    <cellStyle name="Comma 58 3 3 3 6" xfId="8353" xr:uid="{00000000-0005-0000-0000-0000E9200000}"/>
    <cellStyle name="Comma 58 3 3 4" xfId="8354" xr:uid="{00000000-0005-0000-0000-0000EA200000}"/>
    <cellStyle name="Comma 58 3 3 4 2" xfId="8355" xr:uid="{00000000-0005-0000-0000-0000EB200000}"/>
    <cellStyle name="Comma 58 3 3 4 2 2" xfId="8356" xr:uid="{00000000-0005-0000-0000-0000EC200000}"/>
    <cellStyle name="Comma 58 3 3 4 2 3" xfId="8357" xr:uid="{00000000-0005-0000-0000-0000ED200000}"/>
    <cellStyle name="Comma 58 3 3 4 2 4" xfId="8358" xr:uid="{00000000-0005-0000-0000-0000EE200000}"/>
    <cellStyle name="Comma 58 3 3 4 3" xfId="8359" xr:uid="{00000000-0005-0000-0000-0000EF200000}"/>
    <cellStyle name="Comma 58 3 3 4 4" xfId="8360" xr:uid="{00000000-0005-0000-0000-0000F0200000}"/>
    <cellStyle name="Comma 58 3 3 4 5" xfId="8361" xr:uid="{00000000-0005-0000-0000-0000F1200000}"/>
    <cellStyle name="Comma 58 3 3 5" xfId="8362" xr:uid="{00000000-0005-0000-0000-0000F2200000}"/>
    <cellStyle name="Comma 58 3 3 5 2" xfId="8363" xr:uid="{00000000-0005-0000-0000-0000F3200000}"/>
    <cellStyle name="Comma 58 3 3 5 3" xfId="8364" xr:uid="{00000000-0005-0000-0000-0000F4200000}"/>
    <cellStyle name="Comma 58 3 3 5 4" xfId="8365" xr:uid="{00000000-0005-0000-0000-0000F5200000}"/>
    <cellStyle name="Comma 58 3 3 6" xfId="8366" xr:uid="{00000000-0005-0000-0000-0000F6200000}"/>
    <cellStyle name="Comma 58 3 3 7" xfId="8367" xr:uid="{00000000-0005-0000-0000-0000F7200000}"/>
    <cellStyle name="Comma 58 3 3 8" xfId="8368" xr:uid="{00000000-0005-0000-0000-0000F8200000}"/>
    <cellStyle name="Comma 58 3 4" xfId="8369" xr:uid="{00000000-0005-0000-0000-0000F9200000}"/>
    <cellStyle name="Comma 58 3 4 2" xfId="8370" xr:uid="{00000000-0005-0000-0000-0000FA200000}"/>
    <cellStyle name="Comma 58 3 4 2 2" xfId="8371" xr:uid="{00000000-0005-0000-0000-0000FB200000}"/>
    <cellStyle name="Comma 58 3 4 2 2 2" xfId="8372" xr:uid="{00000000-0005-0000-0000-0000FC200000}"/>
    <cellStyle name="Comma 58 3 4 2 2 3" xfId="8373" xr:uid="{00000000-0005-0000-0000-0000FD200000}"/>
    <cellStyle name="Comma 58 3 4 2 2 4" xfId="8374" xr:uid="{00000000-0005-0000-0000-0000FE200000}"/>
    <cellStyle name="Comma 58 3 4 2 3" xfId="8375" xr:uid="{00000000-0005-0000-0000-0000FF200000}"/>
    <cellStyle name="Comma 58 3 4 2 4" xfId="8376" xr:uid="{00000000-0005-0000-0000-000000210000}"/>
    <cellStyle name="Comma 58 3 4 2 5" xfId="8377" xr:uid="{00000000-0005-0000-0000-000001210000}"/>
    <cellStyle name="Comma 58 3 4 3" xfId="8378" xr:uid="{00000000-0005-0000-0000-000002210000}"/>
    <cellStyle name="Comma 58 3 4 3 2" xfId="8379" xr:uid="{00000000-0005-0000-0000-000003210000}"/>
    <cellStyle name="Comma 58 3 4 3 3" xfId="8380" xr:uid="{00000000-0005-0000-0000-000004210000}"/>
    <cellStyle name="Comma 58 3 4 3 4" xfId="8381" xr:uid="{00000000-0005-0000-0000-000005210000}"/>
    <cellStyle name="Comma 58 3 4 4" xfId="8382" xr:uid="{00000000-0005-0000-0000-000006210000}"/>
    <cellStyle name="Comma 58 3 4 5" xfId="8383" xr:uid="{00000000-0005-0000-0000-000007210000}"/>
    <cellStyle name="Comma 58 3 4 6" xfId="8384" xr:uid="{00000000-0005-0000-0000-000008210000}"/>
    <cellStyle name="Comma 58 3 5" xfId="8385" xr:uid="{00000000-0005-0000-0000-000009210000}"/>
    <cellStyle name="Comma 58 3 5 2" xfId="8386" xr:uid="{00000000-0005-0000-0000-00000A210000}"/>
    <cellStyle name="Comma 58 3 5 2 2" xfId="8387" xr:uid="{00000000-0005-0000-0000-00000B210000}"/>
    <cellStyle name="Comma 58 3 5 2 2 2" xfId="8388" xr:uid="{00000000-0005-0000-0000-00000C210000}"/>
    <cellStyle name="Comma 58 3 5 2 2 3" xfId="8389" xr:uid="{00000000-0005-0000-0000-00000D210000}"/>
    <cellStyle name="Comma 58 3 5 2 2 4" xfId="8390" xr:uid="{00000000-0005-0000-0000-00000E210000}"/>
    <cellStyle name="Comma 58 3 5 2 3" xfId="8391" xr:uid="{00000000-0005-0000-0000-00000F210000}"/>
    <cellStyle name="Comma 58 3 5 2 4" xfId="8392" xr:uid="{00000000-0005-0000-0000-000010210000}"/>
    <cellStyle name="Comma 58 3 5 2 5" xfId="8393" xr:uid="{00000000-0005-0000-0000-000011210000}"/>
    <cellStyle name="Comma 58 3 5 3" xfId="8394" xr:uid="{00000000-0005-0000-0000-000012210000}"/>
    <cellStyle name="Comma 58 3 5 3 2" xfId="8395" xr:uid="{00000000-0005-0000-0000-000013210000}"/>
    <cellStyle name="Comma 58 3 5 3 3" xfId="8396" xr:uid="{00000000-0005-0000-0000-000014210000}"/>
    <cellStyle name="Comma 58 3 5 3 4" xfId="8397" xr:uid="{00000000-0005-0000-0000-000015210000}"/>
    <cellStyle name="Comma 58 3 5 4" xfId="8398" xr:uid="{00000000-0005-0000-0000-000016210000}"/>
    <cellStyle name="Comma 58 3 5 5" xfId="8399" xr:uid="{00000000-0005-0000-0000-000017210000}"/>
    <cellStyle name="Comma 58 3 5 6" xfId="8400" xr:uid="{00000000-0005-0000-0000-000018210000}"/>
    <cellStyle name="Comma 58 3 6" xfId="8401" xr:uid="{00000000-0005-0000-0000-000019210000}"/>
    <cellStyle name="Comma 58 3 6 2" xfId="8402" xr:uid="{00000000-0005-0000-0000-00001A210000}"/>
    <cellStyle name="Comma 58 3 6 2 2" xfId="8403" xr:uid="{00000000-0005-0000-0000-00001B210000}"/>
    <cellStyle name="Comma 58 3 6 2 3" xfId="8404" xr:uid="{00000000-0005-0000-0000-00001C210000}"/>
    <cellStyle name="Comma 58 3 6 2 4" xfId="8405" xr:uid="{00000000-0005-0000-0000-00001D210000}"/>
    <cellStyle name="Comma 58 3 6 3" xfId="8406" xr:uid="{00000000-0005-0000-0000-00001E210000}"/>
    <cellStyle name="Comma 58 3 6 4" xfId="8407" xr:uid="{00000000-0005-0000-0000-00001F210000}"/>
    <cellStyle name="Comma 58 3 6 5" xfId="8408" xr:uid="{00000000-0005-0000-0000-000020210000}"/>
    <cellStyle name="Comma 58 3 7" xfId="8409" xr:uid="{00000000-0005-0000-0000-000021210000}"/>
    <cellStyle name="Comma 58 3 7 2" xfId="8410" xr:uid="{00000000-0005-0000-0000-000022210000}"/>
    <cellStyle name="Comma 58 3 7 3" xfId="8411" xr:uid="{00000000-0005-0000-0000-000023210000}"/>
    <cellStyle name="Comma 58 3 7 4" xfId="8412" xr:uid="{00000000-0005-0000-0000-000024210000}"/>
    <cellStyle name="Comma 58 3 8" xfId="8413" xr:uid="{00000000-0005-0000-0000-000025210000}"/>
    <cellStyle name="Comma 58 3 9" xfId="8414" xr:uid="{00000000-0005-0000-0000-000026210000}"/>
    <cellStyle name="Comma 58 4" xfId="8415" xr:uid="{00000000-0005-0000-0000-000027210000}"/>
    <cellStyle name="Comma 58 4 2" xfId="8416" xr:uid="{00000000-0005-0000-0000-000028210000}"/>
    <cellStyle name="Comma 58 4 2 2" xfId="8417" xr:uid="{00000000-0005-0000-0000-000029210000}"/>
    <cellStyle name="Comma 58 4 2 2 2" xfId="8418" xr:uid="{00000000-0005-0000-0000-00002A210000}"/>
    <cellStyle name="Comma 58 4 2 2 2 2" xfId="8419" xr:uid="{00000000-0005-0000-0000-00002B210000}"/>
    <cellStyle name="Comma 58 4 2 2 2 3" xfId="8420" xr:uid="{00000000-0005-0000-0000-00002C210000}"/>
    <cellStyle name="Comma 58 4 2 2 2 4" xfId="8421" xr:uid="{00000000-0005-0000-0000-00002D210000}"/>
    <cellStyle name="Comma 58 4 2 2 3" xfId="8422" xr:uid="{00000000-0005-0000-0000-00002E210000}"/>
    <cellStyle name="Comma 58 4 2 2 4" xfId="8423" xr:uid="{00000000-0005-0000-0000-00002F210000}"/>
    <cellStyle name="Comma 58 4 2 2 5" xfId="8424" xr:uid="{00000000-0005-0000-0000-000030210000}"/>
    <cellStyle name="Comma 58 4 2 3" xfId="8425" xr:uid="{00000000-0005-0000-0000-000031210000}"/>
    <cellStyle name="Comma 58 4 2 3 2" xfId="8426" xr:uid="{00000000-0005-0000-0000-000032210000}"/>
    <cellStyle name="Comma 58 4 2 3 3" xfId="8427" xr:uid="{00000000-0005-0000-0000-000033210000}"/>
    <cellStyle name="Comma 58 4 2 3 4" xfId="8428" xr:uid="{00000000-0005-0000-0000-000034210000}"/>
    <cellStyle name="Comma 58 4 2 4" xfId="8429" xr:uid="{00000000-0005-0000-0000-000035210000}"/>
    <cellStyle name="Comma 58 4 2 5" xfId="8430" xr:uid="{00000000-0005-0000-0000-000036210000}"/>
    <cellStyle name="Comma 58 4 2 6" xfId="8431" xr:uid="{00000000-0005-0000-0000-000037210000}"/>
    <cellStyle name="Comma 58 4 3" xfId="8432" xr:uid="{00000000-0005-0000-0000-000038210000}"/>
    <cellStyle name="Comma 58 4 3 2" xfId="8433" xr:uid="{00000000-0005-0000-0000-000039210000}"/>
    <cellStyle name="Comma 58 4 3 2 2" xfId="8434" xr:uid="{00000000-0005-0000-0000-00003A210000}"/>
    <cellStyle name="Comma 58 4 3 2 2 2" xfId="8435" xr:uid="{00000000-0005-0000-0000-00003B210000}"/>
    <cellStyle name="Comma 58 4 3 2 2 3" xfId="8436" xr:uid="{00000000-0005-0000-0000-00003C210000}"/>
    <cellStyle name="Comma 58 4 3 2 2 4" xfId="8437" xr:uid="{00000000-0005-0000-0000-00003D210000}"/>
    <cellStyle name="Comma 58 4 3 2 3" xfId="8438" xr:uid="{00000000-0005-0000-0000-00003E210000}"/>
    <cellStyle name="Comma 58 4 3 2 4" xfId="8439" xr:uid="{00000000-0005-0000-0000-00003F210000}"/>
    <cellStyle name="Comma 58 4 3 2 5" xfId="8440" xr:uid="{00000000-0005-0000-0000-000040210000}"/>
    <cellStyle name="Comma 58 4 3 3" xfId="8441" xr:uid="{00000000-0005-0000-0000-000041210000}"/>
    <cellStyle name="Comma 58 4 3 3 2" xfId="8442" xr:uid="{00000000-0005-0000-0000-000042210000}"/>
    <cellStyle name="Comma 58 4 3 3 3" xfId="8443" xr:uid="{00000000-0005-0000-0000-000043210000}"/>
    <cellStyle name="Comma 58 4 3 3 4" xfId="8444" xr:uid="{00000000-0005-0000-0000-000044210000}"/>
    <cellStyle name="Comma 58 4 3 4" xfId="8445" xr:uid="{00000000-0005-0000-0000-000045210000}"/>
    <cellStyle name="Comma 58 4 3 5" xfId="8446" xr:uid="{00000000-0005-0000-0000-000046210000}"/>
    <cellStyle name="Comma 58 4 3 6" xfId="8447" xr:uid="{00000000-0005-0000-0000-000047210000}"/>
    <cellStyle name="Comma 58 4 4" xfId="8448" xr:uid="{00000000-0005-0000-0000-000048210000}"/>
    <cellStyle name="Comma 58 4 4 2" xfId="8449" xr:uid="{00000000-0005-0000-0000-000049210000}"/>
    <cellStyle name="Comma 58 4 4 2 2" xfId="8450" xr:uid="{00000000-0005-0000-0000-00004A210000}"/>
    <cellStyle name="Comma 58 4 4 2 3" xfId="8451" xr:uid="{00000000-0005-0000-0000-00004B210000}"/>
    <cellStyle name="Comma 58 4 4 2 4" xfId="8452" xr:uid="{00000000-0005-0000-0000-00004C210000}"/>
    <cellStyle name="Comma 58 4 4 3" xfId="8453" xr:uid="{00000000-0005-0000-0000-00004D210000}"/>
    <cellStyle name="Comma 58 4 4 4" xfId="8454" xr:uid="{00000000-0005-0000-0000-00004E210000}"/>
    <cellStyle name="Comma 58 4 4 5" xfId="8455" xr:uid="{00000000-0005-0000-0000-00004F210000}"/>
    <cellStyle name="Comma 58 4 5" xfId="8456" xr:uid="{00000000-0005-0000-0000-000050210000}"/>
    <cellStyle name="Comma 58 4 5 2" xfId="8457" xr:uid="{00000000-0005-0000-0000-000051210000}"/>
    <cellStyle name="Comma 58 4 5 3" xfId="8458" xr:uid="{00000000-0005-0000-0000-000052210000}"/>
    <cellStyle name="Comma 58 4 5 4" xfId="8459" xr:uid="{00000000-0005-0000-0000-000053210000}"/>
    <cellStyle name="Comma 58 4 6" xfId="8460" xr:uid="{00000000-0005-0000-0000-000054210000}"/>
    <cellStyle name="Comma 58 4 7" xfId="8461" xr:uid="{00000000-0005-0000-0000-000055210000}"/>
    <cellStyle name="Comma 58 4 8" xfId="8462" xr:uid="{00000000-0005-0000-0000-000056210000}"/>
    <cellStyle name="Comma 58 5" xfId="8463" xr:uid="{00000000-0005-0000-0000-000057210000}"/>
    <cellStyle name="Comma 58 5 2" xfId="8464" xr:uid="{00000000-0005-0000-0000-000058210000}"/>
    <cellStyle name="Comma 58 5 2 2" xfId="8465" xr:uid="{00000000-0005-0000-0000-000059210000}"/>
    <cellStyle name="Comma 58 5 2 2 2" xfId="8466" xr:uid="{00000000-0005-0000-0000-00005A210000}"/>
    <cellStyle name="Comma 58 5 2 2 2 2" xfId="8467" xr:uid="{00000000-0005-0000-0000-00005B210000}"/>
    <cellStyle name="Comma 58 5 2 2 2 3" xfId="8468" xr:uid="{00000000-0005-0000-0000-00005C210000}"/>
    <cellStyle name="Comma 58 5 2 2 2 4" xfId="8469" xr:uid="{00000000-0005-0000-0000-00005D210000}"/>
    <cellStyle name="Comma 58 5 2 2 3" xfId="8470" xr:uid="{00000000-0005-0000-0000-00005E210000}"/>
    <cellStyle name="Comma 58 5 2 2 4" xfId="8471" xr:uid="{00000000-0005-0000-0000-00005F210000}"/>
    <cellStyle name="Comma 58 5 2 2 5" xfId="8472" xr:uid="{00000000-0005-0000-0000-000060210000}"/>
    <cellStyle name="Comma 58 5 2 3" xfId="8473" xr:uid="{00000000-0005-0000-0000-000061210000}"/>
    <cellStyle name="Comma 58 5 2 3 2" xfId="8474" xr:uid="{00000000-0005-0000-0000-000062210000}"/>
    <cellStyle name="Comma 58 5 2 3 3" xfId="8475" xr:uid="{00000000-0005-0000-0000-000063210000}"/>
    <cellStyle name="Comma 58 5 2 3 4" xfId="8476" xr:uid="{00000000-0005-0000-0000-000064210000}"/>
    <cellStyle name="Comma 58 5 2 4" xfId="8477" xr:uid="{00000000-0005-0000-0000-000065210000}"/>
    <cellStyle name="Comma 58 5 2 5" xfId="8478" xr:uid="{00000000-0005-0000-0000-000066210000}"/>
    <cellStyle name="Comma 58 5 2 6" xfId="8479" xr:uid="{00000000-0005-0000-0000-000067210000}"/>
    <cellStyle name="Comma 58 5 3" xfId="8480" xr:uid="{00000000-0005-0000-0000-000068210000}"/>
    <cellStyle name="Comma 58 5 3 2" xfId="8481" xr:uid="{00000000-0005-0000-0000-000069210000}"/>
    <cellStyle name="Comma 58 5 3 2 2" xfId="8482" xr:uid="{00000000-0005-0000-0000-00006A210000}"/>
    <cellStyle name="Comma 58 5 3 2 2 2" xfId="8483" xr:uid="{00000000-0005-0000-0000-00006B210000}"/>
    <cellStyle name="Comma 58 5 3 2 2 3" xfId="8484" xr:uid="{00000000-0005-0000-0000-00006C210000}"/>
    <cellStyle name="Comma 58 5 3 2 2 4" xfId="8485" xr:uid="{00000000-0005-0000-0000-00006D210000}"/>
    <cellStyle name="Comma 58 5 3 2 3" xfId="8486" xr:uid="{00000000-0005-0000-0000-00006E210000}"/>
    <cellStyle name="Comma 58 5 3 2 4" xfId="8487" xr:uid="{00000000-0005-0000-0000-00006F210000}"/>
    <cellStyle name="Comma 58 5 3 2 5" xfId="8488" xr:uid="{00000000-0005-0000-0000-000070210000}"/>
    <cellStyle name="Comma 58 5 3 3" xfId="8489" xr:uid="{00000000-0005-0000-0000-000071210000}"/>
    <cellStyle name="Comma 58 5 3 3 2" xfId="8490" xr:uid="{00000000-0005-0000-0000-000072210000}"/>
    <cellStyle name="Comma 58 5 3 3 3" xfId="8491" xr:uid="{00000000-0005-0000-0000-000073210000}"/>
    <cellStyle name="Comma 58 5 3 3 4" xfId="8492" xr:uid="{00000000-0005-0000-0000-000074210000}"/>
    <cellStyle name="Comma 58 5 3 4" xfId="8493" xr:uid="{00000000-0005-0000-0000-000075210000}"/>
    <cellStyle name="Comma 58 5 3 5" xfId="8494" xr:uid="{00000000-0005-0000-0000-000076210000}"/>
    <cellStyle name="Comma 58 5 3 6" xfId="8495" xr:uid="{00000000-0005-0000-0000-000077210000}"/>
    <cellStyle name="Comma 58 5 4" xfId="8496" xr:uid="{00000000-0005-0000-0000-000078210000}"/>
    <cellStyle name="Comma 58 5 4 2" xfId="8497" xr:uid="{00000000-0005-0000-0000-000079210000}"/>
    <cellStyle name="Comma 58 5 4 2 2" xfId="8498" xr:uid="{00000000-0005-0000-0000-00007A210000}"/>
    <cellStyle name="Comma 58 5 4 2 3" xfId="8499" xr:uid="{00000000-0005-0000-0000-00007B210000}"/>
    <cellStyle name="Comma 58 5 4 2 4" xfId="8500" xr:uid="{00000000-0005-0000-0000-00007C210000}"/>
    <cellStyle name="Comma 58 5 4 3" xfId="8501" xr:uid="{00000000-0005-0000-0000-00007D210000}"/>
    <cellStyle name="Comma 58 5 4 4" xfId="8502" xr:uid="{00000000-0005-0000-0000-00007E210000}"/>
    <cellStyle name="Comma 58 5 4 5" xfId="8503" xr:uid="{00000000-0005-0000-0000-00007F210000}"/>
    <cellStyle name="Comma 58 5 5" xfId="8504" xr:uid="{00000000-0005-0000-0000-000080210000}"/>
    <cellStyle name="Comma 58 5 5 2" xfId="8505" xr:uid="{00000000-0005-0000-0000-000081210000}"/>
    <cellStyle name="Comma 58 5 5 3" xfId="8506" xr:uid="{00000000-0005-0000-0000-000082210000}"/>
    <cellStyle name="Comma 58 5 5 4" xfId="8507" xr:uid="{00000000-0005-0000-0000-000083210000}"/>
    <cellStyle name="Comma 58 5 6" xfId="8508" xr:uid="{00000000-0005-0000-0000-000084210000}"/>
    <cellStyle name="Comma 58 5 7" xfId="8509" xr:uid="{00000000-0005-0000-0000-000085210000}"/>
    <cellStyle name="Comma 58 5 8" xfId="8510" xr:uid="{00000000-0005-0000-0000-000086210000}"/>
    <cellStyle name="Comma 58 6" xfId="8511" xr:uid="{00000000-0005-0000-0000-000087210000}"/>
    <cellStyle name="Comma 58 6 2" xfId="8512" xr:uid="{00000000-0005-0000-0000-000088210000}"/>
    <cellStyle name="Comma 58 6 2 2" xfId="8513" xr:uid="{00000000-0005-0000-0000-000089210000}"/>
    <cellStyle name="Comma 58 6 2 2 2" xfId="8514" xr:uid="{00000000-0005-0000-0000-00008A210000}"/>
    <cellStyle name="Comma 58 6 2 2 3" xfId="8515" xr:uid="{00000000-0005-0000-0000-00008B210000}"/>
    <cellStyle name="Comma 58 6 2 2 4" xfId="8516" xr:uid="{00000000-0005-0000-0000-00008C210000}"/>
    <cellStyle name="Comma 58 6 2 3" xfId="8517" xr:uid="{00000000-0005-0000-0000-00008D210000}"/>
    <cellStyle name="Comma 58 6 2 4" xfId="8518" xr:uid="{00000000-0005-0000-0000-00008E210000}"/>
    <cellStyle name="Comma 58 6 2 5" xfId="8519" xr:uid="{00000000-0005-0000-0000-00008F210000}"/>
    <cellStyle name="Comma 58 6 3" xfId="8520" xr:uid="{00000000-0005-0000-0000-000090210000}"/>
    <cellStyle name="Comma 58 6 3 2" xfId="8521" xr:uid="{00000000-0005-0000-0000-000091210000}"/>
    <cellStyle name="Comma 58 6 3 3" xfId="8522" xr:uid="{00000000-0005-0000-0000-000092210000}"/>
    <cellStyle name="Comma 58 6 3 4" xfId="8523" xr:uid="{00000000-0005-0000-0000-000093210000}"/>
    <cellStyle name="Comma 58 6 4" xfId="8524" xr:uid="{00000000-0005-0000-0000-000094210000}"/>
    <cellStyle name="Comma 58 6 5" xfId="8525" xr:uid="{00000000-0005-0000-0000-000095210000}"/>
    <cellStyle name="Comma 58 6 6" xfId="8526" xr:uid="{00000000-0005-0000-0000-000096210000}"/>
    <cellStyle name="Comma 58 7" xfId="8527" xr:uid="{00000000-0005-0000-0000-000097210000}"/>
    <cellStyle name="Comma 58 7 2" xfId="8528" xr:uid="{00000000-0005-0000-0000-000098210000}"/>
    <cellStyle name="Comma 58 7 2 2" xfId="8529" xr:uid="{00000000-0005-0000-0000-000099210000}"/>
    <cellStyle name="Comma 58 7 2 2 2" xfId="8530" xr:uid="{00000000-0005-0000-0000-00009A210000}"/>
    <cellStyle name="Comma 58 7 2 2 3" xfId="8531" xr:uid="{00000000-0005-0000-0000-00009B210000}"/>
    <cellStyle name="Comma 58 7 2 2 4" xfId="8532" xr:uid="{00000000-0005-0000-0000-00009C210000}"/>
    <cellStyle name="Comma 58 7 2 3" xfId="8533" xr:uid="{00000000-0005-0000-0000-00009D210000}"/>
    <cellStyle name="Comma 58 7 2 4" xfId="8534" xr:uid="{00000000-0005-0000-0000-00009E210000}"/>
    <cellStyle name="Comma 58 7 2 5" xfId="8535" xr:uid="{00000000-0005-0000-0000-00009F210000}"/>
    <cellStyle name="Comma 58 7 3" xfId="8536" xr:uid="{00000000-0005-0000-0000-0000A0210000}"/>
    <cellStyle name="Comma 58 7 3 2" xfId="8537" xr:uid="{00000000-0005-0000-0000-0000A1210000}"/>
    <cellStyle name="Comma 58 7 3 3" xfId="8538" xr:uid="{00000000-0005-0000-0000-0000A2210000}"/>
    <cellStyle name="Comma 58 7 3 4" xfId="8539" xr:uid="{00000000-0005-0000-0000-0000A3210000}"/>
    <cellStyle name="Comma 58 7 4" xfId="8540" xr:uid="{00000000-0005-0000-0000-0000A4210000}"/>
    <cellStyle name="Comma 58 7 5" xfId="8541" xr:uid="{00000000-0005-0000-0000-0000A5210000}"/>
    <cellStyle name="Comma 58 7 6" xfId="8542" xr:uid="{00000000-0005-0000-0000-0000A6210000}"/>
    <cellStyle name="Comma 58 8" xfId="8543" xr:uid="{00000000-0005-0000-0000-0000A7210000}"/>
    <cellStyle name="Comma 58 8 2" xfId="8544" xr:uid="{00000000-0005-0000-0000-0000A8210000}"/>
    <cellStyle name="Comma 58 8 2 2" xfId="8545" xr:uid="{00000000-0005-0000-0000-0000A9210000}"/>
    <cellStyle name="Comma 58 8 2 3" xfId="8546" xr:uid="{00000000-0005-0000-0000-0000AA210000}"/>
    <cellStyle name="Comma 58 8 2 4" xfId="8547" xr:uid="{00000000-0005-0000-0000-0000AB210000}"/>
    <cellStyle name="Comma 58 8 3" xfId="8548" xr:uid="{00000000-0005-0000-0000-0000AC210000}"/>
    <cellStyle name="Comma 58 8 4" xfId="8549" xr:uid="{00000000-0005-0000-0000-0000AD210000}"/>
    <cellStyle name="Comma 58 8 5" xfId="8550" xr:uid="{00000000-0005-0000-0000-0000AE210000}"/>
    <cellStyle name="Comma 58 9" xfId="8551" xr:uid="{00000000-0005-0000-0000-0000AF210000}"/>
    <cellStyle name="Comma 58 9 2" xfId="8552" xr:uid="{00000000-0005-0000-0000-0000B0210000}"/>
    <cellStyle name="Comma 58 9 3" xfId="8553" xr:uid="{00000000-0005-0000-0000-0000B1210000}"/>
    <cellStyle name="Comma 58 9 4" xfId="8554" xr:uid="{00000000-0005-0000-0000-0000B2210000}"/>
    <cellStyle name="Comma 59" xfId="8555" xr:uid="{00000000-0005-0000-0000-0000B3210000}"/>
    <cellStyle name="Comma 59 2" xfId="8556" xr:uid="{00000000-0005-0000-0000-0000B4210000}"/>
    <cellStyle name="Comma 6" xfId="8557" xr:uid="{00000000-0005-0000-0000-0000B5210000}"/>
    <cellStyle name="Comma 6 2" xfId="8558" xr:uid="{00000000-0005-0000-0000-0000B6210000}"/>
    <cellStyle name="Comma 6 2 2" xfId="8559" xr:uid="{00000000-0005-0000-0000-0000B7210000}"/>
    <cellStyle name="Comma 6 2 2 2" xfId="8560" xr:uid="{00000000-0005-0000-0000-0000B8210000}"/>
    <cellStyle name="Comma 6 2 3" xfId="8561" xr:uid="{00000000-0005-0000-0000-0000B9210000}"/>
    <cellStyle name="Comma 6 2 4" xfId="8562" xr:uid="{00000000-0005-0000-0000-0000BA210000}"/>
    <cellStyle name="Comma 6 3" xfId="8563" xr:uid="{00000000-0005-0000-0000-0000BB210000}"/>
    <cellStyle name="Comma 6 3 2" xfId="8564" xr:uid="{00000000-0005-0000-0000-0000BC210000}"/>
    <cellStyle name="Comma 6 3 3" xfId="8565" xr:uid="{00000000-0005-0000-0000-0000BD210000}"/>
    <cellStyle name="Comma 6 4" xfId="8566" xr:uid="{00000000-0005-0000-0000-0000BE210000}"/>
    <cellStyle name="Comma 6 4 2" xfId="8567" xr:uid="{00000000-0005-0000-0000-0000BF210000}"/>
    <cellStyle name="Comma 6 5" xfId="8568" xr:uid="{00000000-0005-0000-0000-0000C0210000}"/>
    <cellStyle name="Comma 60" xfId="8569" xr:uid="{00000000-0005-0000-0000-0000C1210000}"/>
    <cellStyle name="Comma 60 2" xfId="8570" xr:uid="{00000000-0005-0000-0000-0000C2210000}"/>
    <cellStyle name="Comma 61" xfId="8571" xr:uid="{00000000-0005-0000-0000-0000C3210000}"/>
    <cellStyle name="Comma 61 2" xfId="8572" xr:uid="{00000000-0005-0000-0000-0000C4210000}"/>
    <cellStyle name="Comma 62" xfId="8573" xr:uid="{00000000-0005-0000-0000-0000C5210000}"/>
    <cellStyle name="Comma 62 2" xfId="8574" xr:uid="{00000000-0005-0000-0000-0000C6210000}"/>
    <cellStyle name="Comma 63" xfId="8575" xr:uid="{00000000-0005-0000-0000-0000C7210000}"/>
    <cellStyle name="Comma 63 2" xfId="8576" xr:uid="{00000000-0005-0000-0000-0000C8210000}"/>
    <cellStyle name="Comma 64" xfId="8577" xr:uid="{00000000-0005-0000-0000-0000C9210000}"/>
    <cellStyle name="Comma 64 2" xfId="8578" xr:uid="{00000000-0005-0000-0000-0000CA210000}"/>
    <cellStyle name="Comma 65" xfId="8579" xr:uid="{00000000-0005-0000-0000-0000CB210000}"/>
    <cellStyle name="Comma 65 2" xfId="8580" xr:uid="{00000000-0005-0000-0000-0000CC210000}"/>
    <cellStyle name="Comma 66" xfId="8581" xr:uid="{00000000-0005-0000-0000-0000CD210000}"/>
    <cellStyle name="Comma 66 2" xfId="8582" xr:uid="{00000000-0005-0000-0000-0000CE210000}"/>
    <cellStyle name="Comma 67" xfId="8583" xr:uid="{00000000-0005-0000-0000-0000CF210000}"/>
    <cellStyle name="Comma 67 2" xfId="8584" xr:uid="{00000000-0005-0000-0000-0000D0210000}"/>
    <cellStyle name="Comma 68" xfId="8585" xr:uid="{00000000-0005-0000-0000-0000D1210000}"/>
    <cellStyle name="Comma 68 10" xfId="8586" xr:uid="{00000000-0005-0000-0000-0000D2210000}"/>
    <cellStyle name="Comma 68 11" xfId="8587" xr:uid="{00000000-0005-0000-0000-0000D3210000}"/>
    <cellStyle name="Comma 68 12" xfId="8588" xr:uid="{00000000-0005-0000-0000-0000D4210000}"/>
    <cellStyle name="Comma 68 2" xfId="8589" xr:uid="{00000000-0005-0000-0000-0000D5210000}"/>
    <cellStyle name="Comma 68 2 10" xfId="8590" xr:uid="{00000000-0005-0000-0000-0000D6210000}"/>
    <cellStyle name="Comma 68 2 2" xfId="8591" xr:uid="{00000000-0005-0000-0000-0000D7210000}"/>
    <cellStyle name="Comma 68 2 2 2" xfId="8592" xr:uid="{00000000-0005-0000-0000-0000D8210000}"/>
    <cellStyle name="Comma 68 2 2 2 2" xfId="8593" xr:uid="{00000000-0005-0000-0000-0000D9210000}"/>
    <cellStyle name="Comma 68 2 2 2 2 2" xfId="8594" xr:uid="{00000000-0005-0000-0000-0000DA210000}"/>
    <cellStyle name="Comma 68 2 2 2 2 2 2" xfId="8595" xr:uid="{00000000-0005-0000-0000-0000DB210000}"/>
    <cellStyle name="Comma 68 2 2 2 2 2 3" xfId="8596" xr:uid="{00000000-0005-0000-0000-0000DC210000}"/>
    <cellStyle name="Comma 68 2 2 2 2 2 4" xfId="8597" xr:uid="{00000000-0005-0000-0000-0000DD210000}"/>
    <cellStyle name="Comma 68 2 2 2 2 3" xfId="8598" xr:uid="{00000000-0005-0000-0000-0000DE210000}"/>
    <cellStyle name="Comma 68 2 2 2 2 4" xfId="8599" xr:uid="{00000000-0005-0000-0000-0000DF210000}"/>
    <cellStyle name="Comma 68 2 2 2 2 5" xfId="8600" xr:uid="{00000000-0005-0000-0000-0000E0210000}"/>
    <cellStyle name="Comma 68 2 2 2 3" xfId="8601" xr:uid="{00000000-0005-0000-0000-0000E1210000}"/>
    <cellStyle name="Comma 68 2 2 2 3 2" xfId="8602" xr:uid="{00000000-0005-0000-0000-0000E2210000}"/>
    <cellStyle name="Comma 68 2 2 2 3 3" xfId="8603" xr:uid="{00000000-0005-0000-0000-0000E3210000}"/>
    <cellStyle name="Comma 68 2 2 2 3 4" xfId="8604" xr:uid="{00000000-0005-0000-0000-0000E4210000}"/>
    <cellStyle name="Comma 68 2 2 2 4" xfId="8605" xr:uid="{00000000-0005-0000-0000-0000E5210000}"/>
    <cellStyle name="Comma 68 2 2 2 5" xfId="8606" xr:uid="{00000000-0005-0000-0000-0000E6210000}"/>
    <cellStyle name="Comma 68 2 2 2 6" xfId="8607" xr:uid="{00000000-0005-0000-0000-0000E7210000}"/>
    <cellStyle name="Comma 68 2 2 3" xfId="8608" xr:uid="{00000000-0005-0000-0000-0000E8210000}"/>
    <cellStyle name="Comma 68 2 2 3 2" xfId="8609" xr:uid="{00000000-0005-0000-0000-0000E9210000}"/>
    <cellStyle name="Comma 68 2 2 3 2 2" xfId="8610" xr:uid="{00000000-0005-0000-0000-0000EA210000}"/>
    <cellStyle name="Comma 68 2 2 3 2 2 2" xfId="8611" xr:uid="{00000000-0005-0000-0000-0000EB210000}"/>
    <cellStyle name="Comma 68 2 2 3 2 2 3" xfId="8612" xr:uid="{00000000-0005-0000-0000-0000EC210000}"/>
    <cellStyle name="Comma 68 2 2 3 2 2 4" xfId="8613" xr:uid="{00000000-0005-0000-0000-0000ED210000}"/>
    <cellStyle name="Comma 68 2 2 3 2 3" xfId="8614" xr:uid="{00000000-0005-0000-0000-0000EE210000}"/>
    <cellStyle name="Comma 68 2 2 3 2 4" xfId="8615" xr:uid="{00000000-0005-0000-0000-0000EF210000}"/>
    <cellStyle name="Comma 68 2 2 3 2 5" xfId="8616" xr:uid="{00000000-0005-0000-0000-0000F0210000}"/>
    <cellStyle name="Comma 68 2 2 3 3" xfId="8617" xr:uid="{00000000-0005-0000-0000-0000F1210000}"/>
    <cellStyle name="Comma 68 2 2 3 3 2" xfId="8618" xr:uid="{00000000-0005-0000-0000-0000F2210000}"/>
    <cellStyle name="Comma 68 2 2 3 3 3" xfId="8619" xr:uid="{00000000-0005-0000-0000-0000F3210000}"/>
    <cellStyle name="Comma 68 2 2 3 3 4" xfId="8620" xr:uid="{00000000-0005-0000-0000-0000F4210000}"/>
    <cellStyle name="Comma 68 2 2 3 4" xfId="8621" xr:uid="{00000000-0005-0000-0000-0000F5210000}"/>
    <cellStyle name="Comma 68 2 2 3 5" xfId="8622" xr:uid="{00000000-0005-0000-0000-0000F6210000}"/>
    <cellStyle name="Comma 68 2 2 3 6" xfId="8623" xr:uid="{00000000-0005-0000-0000-0000F7210000}"/>
    <cellStyle name="Comma 68 2 2 4" xfId="8624" xr:uid="{00000000-0005-0000-0000-0000F8210000}"/>
    <cellStyle name="Comma 68 2 2 4 2" xfId="8625" xr:uid="{00000000-0005-0000-0000-0000F9210000}"/>
    <cellStyle name="Comma 68 2 2 4 2 2" xfId="8626" xr:uid="{00000000-0005-0000-0000-0000FA210000}"/>
    <cellStyle name="Comma 68 2 2 4 2 3" xfId="8627" xr:uid="{00000000-0005-0000-0000-0000FB210000}"/>
    <cellStyle name="Comma 68 2 2 4 2 4" xfId="8628" xr:uid="{00000000-0005-0000-0000-0000FC210000}"/>
    <cellStyle name="Comma 68 2 2 4 3" xfId="8629" xr:uid="{00000000-0005-0000-0000-0000FD210000}"/>
    <cellStyle name="Comma 68 2 2 4 4" xfId="8630" xr:uid="{00000000-0005-0000-0000-0000FE210000}"/>
    <cellStyle name="Comma 68 2 2 4 5" xfId="8631" xr:uid="{00000000-0005-0000-0000-0000FF210000}"/>
    <cellStyle name="Comma 68 2 2 5" xfId="8632" xr:uid="{00000000-0005-0000-0000-000000220000}"/>
    <cellStyle name="Comma 68 2 2 5 2" xfId="8633" xr:uid="{00000000-0005-0000-0000-000001220000}"/>
    <cellStyle name="Comma 68 2 2 5 3" xfId="8634" xr:uid="{00000000-0005-0000-0000-000002220000}"/>
    <cellStyle name="Comma 68 2 2 5 4" xfId="8635" xr:uid="{00000000-0005-0000-0000-000003220000}"/>
    <cellStyle name="Comma 68 2 2 6" xfId="8636" xr:uid="{00000000-0005-0000-0000-000004220000}"/>
    <cellStyle name="Comma 68 2 2 7" xfId="8637" xr:uid="{00000000-0005-0000-0000-000005220000}"/>
    <cellStyle name="Comma 68 2 2 8" xfId="8638" xr:uid="{00000000-0005-0000-0000-000006220000}"/>
    <cellStyle name="Comma 68 2 3" xfId="8639" xr:uid="{00000000-0005-0000-0000-000007220000}"/>
    <cellStyle name="Comma 68 2 3 2" xfId="8640" xr:uid="{00000000-0005-0000-0000-000008220000}"/>
    <cellStyle name="Comma 68 2 3 2 2" xfId="8641" xr:uid="{00000000-0005-0000-0000-000009220000}"/>
    <cellStyle name="Comma 68 2 3 2 2 2" xfId="8642" xr:uid="{00000000-0005-0000-0000-00000A220000}"/>
    <cellStyle name="Comma 68 2 3 2 2 2 2" xfId="8643" xr:uid="{00000000-0005-0000-0000-00000B220000}"/>
    <cellStyle name="Comma 68 2 3 2 2 2 3" xfId="8644" xr:uid="{00000000-0005-0000-0000-00000C220000}"/>
    <cellStyle name="Comma 68 2 3 2 2 2 4" xfId="8645" xr:uid="{00000000-0005-0000-0000-00000D220000}"/>
    <cellStyle name="Comma 68 2 3 2 2 3" xfId="8646" xr:uid="{00000000-0005-0000-0000-00000E220000}"/>
    <cellStyle name="Comma 68 2 3 2 2 4" xfId="8647" xr:uid="{00000000-0005-0000-0000-00000F220000}"/>
    <cellStyle name="Comma 68 2 3 2 2 5" xfId="8648" xr:uid="{00000000-0005-0000-0000-000010220000}"/>
    <cellStyle name="Comma 68 2 3 2 3" xfId="8649" xr:uid="{00000000-0005-0000-0000-000011220000}"/>
    <cellStyle name="Comma 68 2 3 2 3 2" xfId="8650" xr:uid="{00000000-0005-0000-0000-000012220000}"/>
    <cellStyle name="Comma 68 2 3 2 3 3" xfId="8651" xr:uid="{00000000-0005-0000-0000-000013220000}"/>
    <cellStyle name="Comma 68 2 3 2 3 4" xfId="8652" xr:uid="{00000000-0005-0000-0000-000014220000}"/>
    <cellStyle name="Comma 68 2 3 2 4" xfId="8653" xr:uid="{00000000-0005-0000-0000-000015220000}"/>
    <cellStyle name="Comma 68 2 3 2 5" xfId="8654" xr:uid="{00000000-0005-0000-0000-000016220000}"/>
    <cellStyle name="Comma 68 2 3 2 6" xfId="8655" xr:uid="{00000000-0005-0000-0000-000017220000}"/>
    <cellStyle name="Comma 68 2 3 3" xfId="8656" xr:uid="{00000000-0005-0000-0000-000018220000}"/>
    <cellStyle name="Comma 68 2 3 3 2" xfId="8657" xr:uid="{00000000-0005-0000-0000-000019220000}"/>
    <cellStyle name="Comma 68 2 3 3 2 2" xfId="8658" xr:uid="{00000000-0005-0000-0000-00001A220000}"/>
    <cellStyle name="Comma 68 2 3 3 2 2 2" xfId="8659" xr:uid="{00000000-0005-0000-0000-00001B220000}"/>
    <cellStyle name="Comma 68 2 3 3 2 2 3" xfId="8660" xr:uid="{00000000-0005-0000-0000-00001C220000}"/>
    <cellStyle name="Comma 68 2 3 3 2 2 4" xfId="8661" xr:uid="{00000000-0005-0000-0000-00001D220000}"/>
    <cellStyle name="Comma 68 2 3 3 2 3" xfId="8662" xr:uid="{00000000-0005-0000-0000-00001E220000}"/>
    <cellStyle name="Comma 68 2 3 3 2 4" xfId="8663" xr:uid="{00000000-0005-0000-0000-00001F220000}"/>
    <cellStyle name="Comma 68 2 3 3 2 5" xfId="8664" xr:uid="{00000000-0005-0000-0000-000020220000}"/>
    <cellStyle name="Comma 68 2 3 3 3" xfId="8665" xr:uid="{00000000-0005-0000-0000-000021220000}"/>
    <cellStyle name="Comma 68 2 3 3 3 2" xfId="8666" xr:uid="{00000000-0005-0000-0000-000022220000}"/>
    <cellStyle name="Comma 68 2 3 3 3 3" xfId="8667" xr:uid="{00000000-0005-0000-0000-000023220000}"/>
    <cellStyle name="Comma 68 2 3 3 3 4" xfId="8668" xr:uid="{00000000-0005-0000-0000-000024220000}"/>
    <cellStyle name="Comma 68 2 3 3 4" xfId="8669" xr:uid="{00000000-0005-0000-0000-000025220000}"/>
    <cellStyle name="Comma 68 2 3 3 5" xfId="8670" xr:uid="{00000000-0005-0000-0000-000026220000}"/>
    <cellStyle name="Comma 68 2 3 3 6" xfId="8671" xr:uid="{00000000-0005-0000-0000-000027220000}"/>
    <cellStyle name="Comma 68 2 3 4" xfId="8672" xr:uid="{00000000-0005-0000-0000-000028220000}"/>
    <cellStyle name="Comma 68 2 3 4 2" xfId="8673" xr:uid="{00000000-0005-0000-0000-000029220000}"/>
    <cellStyle name="Comma 68 2 3 4 2 2" xfId="8674" xr:uid="{00000000-0005-0000-0000-00002A220000}"/>
    <cellStyle name="Comma 68 2 3 4 2 3" xfId="8675" xr:uid="{00000000-0005-0000-0000-00002B220000}"/>
    <cellStyle name="Comma 68 2 3 4 2 4" xfId="8676" xr:uid="{00000000-0005-0000-0000-00002C220000}"/>
    <cellStyle name="Comma 68 2 3 4 3" xfId="8677" xr:uid="{00000000-0005-0000-0000-00002D220000}"/>
    <cellStyle name="Comma 68 2 3 4 4" xfId="8678" xr:uid="{00000000-0005-0000-0000-00002E220000}"/>
    <cellStyle name="Comma 68 2 3 4 5" xfId="8679" xr:uid="{00000000-0005-0000-0000-00002F220000}"/>
    <cellStyle name="Comma 68 2 3 5" xfId="8680" xr:uid="{00000000-0005-0000-0000-000030220000}"/>
    <cellStyle name="Comma 68 2 3 5 2" xfId="8681" xr:uid="{00000000-0005-0000-0000-000031220000}"/>
    <cellStyle name="Comma 68 2 3 5 3" xfId="8682" xr:uid="{00000000-0005-0000-0000-000032220000}"/>
    <cellStyle name="Comma 68 2 3 5 4" xfId="8683" xr:uid="{00000000-0005-0000-0000-000033220000}"/>
    <cellStyle name="Comma 68 2 3 6" xfId="8684" xr:uid="{00000000-0005-0000-0000-000034220000}"/>
    <cellStyle name="Comma 68 2 3 7" xfId="8685" xr:uid="{00000000-0005-0000-0000-000035220000}"/>
    <cellStyle name="Comma 68 2 3 8" xfId="8686" xr:uid="{00000000-0005-0000-0000-000036220000}"/>
    <cellStyle name="Comma 68 2 4" xfId="8687" xr:uid="{00000000-0005-0000-0000-000037220000}"/>
    <cellStyle name="Comma 68 2 4 2" xfId="8688" xr:uid="{00000000-0005-0000-0000-000038220000}"/>
    <cellStyle name="Comma 68 2 4 2 2" xfId="8689" xr:uid="{00000000-0005-0000-0000-000039220000}"/>
    <cellStyle name="Comma 68 2 4 2 2 2" xfId="8690" xr:uid="{00000000-0005-0000-0000-00003A220000}"/>
    <cellStyle name="Comma 68 2 4 2 2 3" xfId="8691" xr:uid="{00000000-0005-0000-0000-00003B220000}"/>
    <cellStyle name="Comma 68 2 4 2 2 4" xfId="8692" xr:uid="{00000000-0005-0000-0000-00003C220000}"/>
    <cellStyle name="Comma 68 2 4 2 3" xfId="8693" xr:uid="{00000000-0005-0000-0000-00003D220000}"/>
    <cellStyle name="Comma 68 2 4 2 4" xfId="8694" xr:uid="{00000000-0005-0000-0000-00003E220000}"/>
    <cellStyle name="Comma 68 2 4 2 5" xfId="8695" xr:uid="{00000000-0005-0000-0000-00003F220000}"/>
    <cellStyle name="Comma 68 2 4 3" xfId="8696" xr:uid="{00000000-0005-0000-0000-000040220000}"/>
    <cellStyle name="Comma 68 2 4 3 2" xfId="8697" xr:uid="{00000000-0005-0000-0000-000041220000}"/>
    <cellStyle name="Comma 68 2 4 3 3" xfId="8698" xr:uid="{00000000-0005-0000-0000-000042220000}"/>
    <cellStyle name="Comma 68 2 4 3 4" xfId="8699" xr:uid="{00000000-0005-0000-0000-000043220000}"/>
    <cellStyle name="Comma 68 2 4 4" xfId="8700" xr:uid="{00000000-0005-0000-0000-000044220000}"/>
    <cellStyle name="Comma 68 2 4 5" xfId="8701" xr:uid="{00000000-0005-0000-0000-000045220000}"/>
    <cellStyle name="Comma 68 2 4 6" xfId="8702" xr:uid="{00000000-0005-0000-0000-000046220000}"/>
    <cellStyle name="Comma 68 2 5" xfId="8703" xr:uid="{00000000-0005-0000-0000-000047220000}"/>
    <cellStyle name="Comma 68 2 5 2" xfId="8704" xr:uid="{00000000-0005-0000-0000-000048220000}"/>
    <cellStyle name="Comma 68 2 5 2 2" xfId="8705" xr:uid="{00000000-0005-0000-0000-000049220000}"/>
    <cellStyle name="Comma 68 2 5 2 2 2" xfId="8706" xr:uid="{00000000-0005-0000-0000-00004A220000}"/>
    <cellStyle name="Comma 68 2 5 2 2 3" xfId="8707" xr:uid="{00000000-0005-0000-0000-00004B220000}"/>
    <cellStyle name="Comma 68 2 5 2 2 4" xfId="8708" xr:uid="{00000000-0005-0000-0000-00004C220000}"/>
    <cellStyle name="Comma 68 2 5 2 3" xfId="8709" xr:uid="{00000000-0005-0000-0000-00004D220000}"/>
    <cellStyle name="Comma 68 2 5 2 4" xfId="8710" xr:uid="{00000000-0005-0000-0000-00004E220000}"/>
    <cellStyle name="Comma 68 2 5 2 5" xfId="8711" xr:uid="{00000000-0005-0000-0000-00004F220000}"/>
    <cellStyle name="Comma 68 2 5 3" xfId="8712" xr:uid="{00000000-0005-0000-0000-000050220000}"/>
    <cellStyle name="Comma 68 2 5 3 2" xfId="8713" xr:uid="{00000000-0005-0000-0000-000051220000}"/>
    <cellStyle name="Comma 68 2 5 3 3" xfId="8714" xr:uid="{00000000-0005-0000-0000-000052220000}"/>
    <cellStyle name="Comma 68 2 5 3 4" xfId="8715" xr:uid="{00000000-0005-0000-0000-000053220000}"/>
    <cellStyle name="Comma 68 2 5 4" xfId="8716" xr:uid="{00000000-0005-0000-0000-000054220000}"/>
    <cellStyle name="Comma 68 2 5 5" xfId="8717" xr:uid="{00000000-0005-0000-0000-000055220000}"/>
    <cellStyle name="Comma 68 2 5 6" xfId="8718" xr:uid="{00000000-0005-0000-0000-000056220000}"/>
    <cellStyle name="Comma 68 2 6" xfId="8719" xr:uid="{00000000-0005-0000-0000-000057220000}"/>
    <cellStyle name="Comma 68 2 6 2" xfId="8720" xr:uid="{00000000-0005-0000-0000-000058220000}"/>
    <cellStyle name="Comma 68 2 6 2 2" xfId="8721" xr:uid="{00000000-0005-0000-0000-000059220000}"/>
    <cellStyle name="Comma 68 2 6 2 3" xfId="8722" xr:uid="{00000000-0005-0000-0000-00005A220000}"/>
    <cellStyle name="Comma 68 2 6 2 4" xfId="8723" xr:uid="{00000000-0005-0000-0000-00005B220000}"/>
    <cellStyle name="Comma 68 2 6 3" xfId="8724" xr:uid="{00000000-0005-0000-0000-00005C220000}"/>
    <cellStyle name="Comma 68 2 6 4" xfId="8725" xr:uid="{00000000-0005-0000-0000-00005D220000}"/>
    <cellStyle name="Comma 68 2 6 5" xfId="8726" xr:uid="{00000000-0005-0000-0000-00005E220000}"/>
    <cellStyle name="Comma 68 2 7" xfId="8727" xr:uid="{00000000-0005-0000-0000-00005F220000}"/>
    <cellStyle name="Comma 68 2 7 2" xfId="8728" xr:uid="{00000000-0005-0000-0000-000060220000}"/>
    <cellStyle name="Comma 68 2 7 3" xfId="8729" xr:uid="{00000000-0005-0000-0000-000061220000}"/>
    <cellStyle name="Comma 68 2 7 4" xfId="8730" xr:uid="{00000000-0005-0000-0000-000062220000}"/>
    <cellStyle name="Comma 68 2 8" xfId="8731" xr:uid="{00000000-0005-0000-0000-000063220000}"/>
    <cellStyle name="Comma 68 2 9" xfId="8732" xr:uid="{00000000-0005-0000-0000-000064220000}"/>
    <cellStyle name="Comma 68 3" xfId="8733" xr:uid="{00000000-0005-0000-0000-000065220000}"/>
    <cellStyle name="Comma 68 3 10" xfId="8734" xr:uid="{00000000-0005-0000-0000-000066220000}"/>
    <cellStyle name="Comma 68 3 2" xfId="8735" xr:uid="{00000000-0005-0000-0000-000067220000}"/>
    <cellStyle name="Comma 68 3 2 2" xfId="8736" xr:uid="{00000000-0005-0000-0000-000068220000}"/>
    <cellStyle name="Comma 68 3 2 2 2" xfId="8737" xr:uid="{00000000-0005-0000-0000-000069220000}"/>
    <cellStyle name="Comma 68 3 2 2 2 2" xfId="8738" xr:uid="{00000000-0005-0000-0000-00006A220000}"/>
    <cellStyle name="Comma 68 3 2 2 2 2 2" xfId="8739" xr:uid="{00000000-0005-0000-0000-00006B220000}"/>
    <cellStyle name="Comma 68 3 2 2 2 2 3" xfId="8740" xr:uid="{00000000-0005-0000-0000-00006C220000}"/>
    <cellStyle name="Comma 68 3 2 2 2 2 4" xfId="8741" xr:uid="{00000000-0005-0000-0000-00006D220000}"/>
    <cellStyle name="Comma 68 3 2 2 2 3" xfId="8742" xr:uid="{00000000-0005-0000-0000-00006E220000}"/>
    <cellStyle name="Comma 68 3 2 2 2 4" xfId="8743" xr:uid="{00000000-0005-0000-0000-00006F220000}"/>
    <cellStyle name="Comma 68 3 2 2 2 5" xfId="8744" xr:uid="{00000000-0005-0000-0000-000070220000}"/>
    <cellStyle name="Comma 68 3 2 2 3" xfId="8745" xr:uid="{00000000-0005-0000-0000-000071220000}"/>
    <cellStyle name="Comma 68 3 2 2 3 2" xfId="8746" xr:uid="{00000000-0005-0000-0000-000072220000}"/>
    <cellStyle name="Comma 68 3 2 2 3 3" xfId="8747" xr:uid="{00000000-0005-0000-0000-000073220000}"/>
    <cellStyle name="Comma 68 3 2 2 3 4" xfId="8748" xr:uid="{00000000-0005-0000-0000-000074220000}"/>
    <cellStyle name="Comma 68 3 2 2 4" xfId="8749" xr:uid="{00000000-0005-0000-0000-000075220000}"/>
    <cellStyle name="Comma 68 3 2 2 5" xfId="8750" xr:uid="{00000000-0005-0000-0000-000076220000}"/>
    <cellStyle name="Comma 68 3 2 2 6" xfId="8751" xr:uid="{00000000-0005-0000-0000-000077220000}"/>
    <cellStyle name="Comma 68 3 2 3" xfId="8752" xr:uid="{00000000-0005-0000-0000-000078220000}"/>
    <cellStyle name="Comma 68 3 2 3 2" xfId="8753" xr:uid="{00000000-0005-0000-0000-000079220000}"/>
    <cellStyle name="Comma 68 3 2 3 2 2" xfId="8754" xr:uid="{00000000-0005-0000-0000-00007A220000}"/>
    <cellStyle name="Comma 68 3 2 3 2 2 2" xfId="8755" xr:uid="{00000000-0005-0000-0000-00007B220000}"/>
    <cellStyle name="Comma 68 3 2 3 2 2 3" xfId="8756" xr:uid="{00000000-0005-0000-0000-00007C220000}"/>
    <cellStyle name="Comma 68 3 2 3 2 2 4" xfId="8757" xr:uid="{00000000-0005-0000-0000-00007D220000}"/>
    <cellStyle name="Comma 68 3 2 3 2 3" xfId="8758" xr:uid="{00000000-0005-0000-0000-00007E220000}"/>
    <cellStyle name="Comma 68 3 2 3 2 4" xfId="8759" xr:uid="{00000000-0005-0000-0000-00007F220000}"/>
    <cellStyle name="Comma 68 3 2 3 2 5" xfId="8760" xr:uid="{00000000-0005-0000-0000-000080220000}"/>
    <cellStyle name="Comma 68 3 2 3 3" xfId="8761" xr:uid="{00000000-0005-0000-0000-000081220000}"/>
    <cellStyle name="Comma 68 3 2 3 3 2" xfId="8762" xr:uid="{00000000-0005-0000-0000-000082220000}"/>
    <cellStyle name="Comma 68 3 2 3 3 3" xfId="8763" xr:uid="{00000000-0005-0000-0000-000083220000}"/>
    <cellStyle name="Comma 68 3 2 3 3 4" xfId="8764" xr:uid="{00000000-0005-0000-0000-000084220000}"/>
    <cellStyle name="Comma 68 3 2 3 4" xfId="8765" xr:uid="{00000000-0005-0000-0000-000085220000}"/>
    <cellStyle name="Comma 68 3 2 3 5" xfId="8766" xr:uid="{00000000-0005-0000-0000-000086220000}"/>
    <cellStyle name="Comma 68 3 2 3 6" xfId="8767" xr:uid="{00000000-0005-0000-0000-000087220000}"/>
    <cellStyle name="Comma 68 3 2 4" xfId="8768" xr:uid="{00000000-0005-0000-0000-000088220000}"/>
    <cellStyle name="Comma 68 3 2 4 2" xfId="8769" xr:uid="{00000000-0005-0000-0000-000089220000}"/>
    <cellStyle name="Comma 68 3 2 4 2 2" xfId="8770" xr:uid="{00000000-0005-0000-0000-00008A220000}"/>
    <cellStyle name="Comma 68 3 2 4 2 3" xfId="8771" xr:uid="{00000000-0005-0000-0000-00008B220000}"/>
    <cellStyle name="Comma 68 3 2 4 2 4" xfId="8772" xr:uid="{00000000-0005-0000-0000-00008C220000}"/>
    <cellStyle name="Comma 68 3 2 4 3" xfId="8773" xr:uid="{00000000-0005-0000-0000-00008D220000}"/>
    <cellStyle name="Comma 68 3 2 4 4" xfId="8774" xr:uid="{00000000-0005-0000-0000-00008E220000}"/>
    <cellStyle name="Comma 68 3 2 4 5" xfId="8775" xr:uid="{00000000-0005-0000-0000-00008F220000}"/>
    <cellStyle name="Comma 68 3 2 5" xfId="8776" xr:uid="{00000000-0005-0000-0000-000090220000}"/>
    <cellStyle name="Comma 68 3 2 5 2" xfId="8777" xr:uid="{00000000-0005-0000-0000-000091220000}"/>
    <cellStyle name="Comma 68 3 2 5 3" xfId="8778" xr:uid="{00000000-0005-0000-0000-000092220000}"/>
    <cellStyle name="Comma 68 3 2 5 4" xfId="8779" xr:uid="{00000000-0005-0000-0000-000093220000}"/>
    <cellStyle name="Comma 68 3 2 6" xfId="8780" xr:uid="{00000000-0005-0000-0000-000094220000}"/>
    <cellStyle name="Comma 68 3 2 7" xfId="8781" xr:uid="{00000000-0005-0000-0000-000095220000}"/>
    <cellStyle name="Comma 68 3 2 8" xfId="8782" xr:uid="{00000000-0005-0000-0000-000096220000}"/>
    <cellStyle name="Comma 68 3 3" xfId="8783" xr:uid="{00000000-0005-0000-0000-000097220000}"/>
    <cellStyle name="Comma 68 3 3 2" xfId="8784" xr:uid="{00000000-0005-0000-0000-000098220000}"/>
    <cellStyle name="Comma 68 3 3 2 2" xfId="8785" xr:uid="{00000000-0005-0000-0000-000099220000}"/>
    <cellStyle name="Comma 68 3 3 2 2 2" xfId="8786" xr:uid="{00000000-0005-0000-0000-00009A220000}"/>
    <cellStyle name="Comma 68 3 3 2 2 2 2" xfId="8787" xr:uid="{00000000-0005-0000-0000-00009B220000}"/>
    <cellStyle name="Comma 68 3 3 2 2 2 3" xfId="8788" xr:uid="{00000000-0005-0000-0000-00009C220000}"/>
    <cellStyle name="Comma 68 3 3 2 2 2 4" xfId="8789" xr:uid="{00000000-0005-0000-0000-00009D220000}"/>
    <cellStyle name="Comma 68 3 3 2 2 3" xfId="8790" xr:uid="{00000000-0005-0000-0000-00009E220000}"/>
    <cellStyle name="Comma 68 3 3 2 2 4" xfId="8791" xr:uid="{00000000-0005-0000-0000-00009F220000}"/>
    <cellStyle name="Comma 68 3 3 2 2 5" xfId="8792" xr:uid="{00000000-0005-0000-0000-0000A0220000}"/>
    <cellStyle name="Comma 68 3 3 2 3" xfId="8793" xr:uid="{00000000-0005-0000-0000-0000A1220000}"/>
    <cellStyle name="Comma 68 3 3 2 3 2" xfId="8794" xr:uid="{00000000-0005-0000-0000-0000A2220000}"/>
    <cellStyle name="Comma 68 3 3 2 3 3" xfId="8795" xr:uid="{00000000-0005-0000-0000-0000A3220000}"/>
    <cellStyle name="Comma 68 3 3 2 3 4" xfId="8796" xr:uid="{00000000-0005-0000-0000-0000A4220000}"/>
    <cellStyle name="Comma 68 3 3 2 4" xfId="8797" xr:uid="{00000000-0005-0000-0000-0000A5220000}"/>
    <cellStyle name="Comma 68 3 3 2 5" xfId="8798" xr:uid="{00000000-0005-0000-0000-0000A6220000}"/>
    <cellStyle name="Comma 68 3 3 2 6" xfId="8799" xr:uid="{00000000-0005-0000-0000-0000A7220000}"/>
    <cellStyle name="Comma 68 3 3 3" xfId="8800" xr:uid="{00000000-0005-0000-0000-0000A8220000}"/>
    <cellStyle name="Comma 68 3 3 3 2" xfId="8801" xr:uid="{00000000-0005-0000-0000-0000A9220000}"/>
    <cellStyle name="Comma 68 3 3 3 2 2" xfId="8802" xr:uid="{00000000-0005-0000-0000-0000AA220000}"/>
    <cellStyle name="Comma 68 3 3 3 2 2 2" xfId="8803" xr:uid="{00000000-0005-0000-0000-0000AB220000}"/>
    <cellStyle name="Comma 68 3 3 3 2 2 3" xfId="8804" xr:uid="{00000000-0005-0000-0000-0000AC220000}"/>
    <cellStyle name="Comma 68 3 3 3 2 2 4" xfId="8805" xr:uid="{00000000-0005-0000-0000-0000AD220000}"/>
    <cellStyle name="Comma 68 3 3 3 2 3" xfId="8806" xr:uid="{00000000-0005-0000-0000-0000AE220000}"/>
    <cellStyle name="Comma 68 3 3 3 2 4" xfId="8807" xr:uid="{00000000-0005-0000-0000-0000AF220000}"/>
    <cellStyle name="Comma 68 3 3 3 2 5" xfId="8808" xr:uid="{00000000-0005-0000-0000-0000B0220000}"/>
    <cellStyle name="Comma 68 3 3 3 3" xfId="8809" xr:uid="{00000000-0005-0000-0000-0000B1220000}"/>
    <cellStyle name="Comma 68 3 3 3 3 2" xfId="8810" xr:uid="{00000000-0005-0000-0000-0000B2220000}"/>
    <cellStyle name="Comma 68 3 3 3 3 3" xfId="8811" xr:uid="{00000000-0005-0000-0000-0000B3220000}"/>
    <cellStyle name="Comma 68 3 3 3 3 4" xfId="8812" xr:uid="{00000000-0005-0000-0000-0000B4220000}"/>
    <cellStyle name="Comma 68 3 3 3 4" xfId="8813" xr:uid="{00000000-0005-0000-0000-0000B5220000}"/>
    <cellStyle name="Comma 68 3 3 3 5" xfId="8814" xr:uid="{00000000-0005-0000-0000-0000B6220000}"/>
    <cellStyle name="Comma 68 3 3 3 6" xfId="8815" xr:uid="{00000000-0005-0000-0000-0000B7220000}"/>
    <cellStyle name="Comma 68 3 3 4" xfId="8816" xr:uid="{00000000-0005-0000-0000-0000B8220000}"/>
    <cellStyle name="Comma 68 3 3 4 2" xfId="8817" xr:uid="{00000000-0005-0000-0000-0000B9220000}"/>
    <cellStyle name="Comma 68 3 3 4 2 2" xfId="8818" xr:uid="{00000000-0005-0000-0000-0000BA220000}"/>
    <cellStyle name="Comma 68 3 3 4 2 3" xfId="8819" xr:uid="{00000000-0005-0000-0000-0000BB220000}"/>
    <cellStyle name="Comma 68 3 3 4 2 4" xfId="8820" xr:uid="{00000000-0005-0000-0000-0000BC220000}"/>
    <cellStyle name="Comma 68 3 3 4 3" xfId="8821" xr:uid="{00000000-0005-0000-0000-0000BD220000}"/>
    <cellStyle name="Comma 68 3 3 4 4" xfId="8822" xr:uid="{00000000-0005-0000-0000-0000BE220000}"/>
    <cellStyle name="Comma 68 3 3 4 5" xfId="8823" xr:uid="{00000000-0005-0000-0000-0000BF220000}"/>
    <cellStyle name="Comma 68 3 3 5" xfId="8824" xr:uid="{00000000-0005-0000-0000-0000C0220000}"/>
    <cellStyle name="Comma 68 3 3 5 2" xfId="8825" xr:uid="{00000000-0005-0000-0000-0000C1220000}"/>
    <cellStyle name="Comma 68 3 3 5 3" xfId="8826" xr:uid="{00000000-0005-0000-0000-0000C2220000}"/>
    <cellStyle name="Comma 68 3 3 5 4" xfId="8827" xr:uid="{00000000-0005-0000-0000-0000C3220000}"/>
    <cellStyle name="Comma 68 3 3 6" xfId="8828" xr:uid="{00000000-0005-0000-0000-0000C4220000}"/>
    <cellStyle name="Comma 68 3 3 7" xfId="8829" xr:uid="{00000000-0005-0000-0000-0000C5220000}"/>
    <cellStyle name="Comma 68 3 3 8" xfId="8830" xr:uid="{00000000-0005-0000-0000-0000C6220000}"/>
    <cellStyle name="Comma 68 3 4" xfId="8831" xr:uid="{00000000-0005-0000-0000-0000C7220000}"/>
    <cellStyle name="Comma 68 3 4 2" xfId="8832" xr:uid="{00000000-0005-0000-0000-0000C8220000}"/>
    <cellStyle name="Comma 68 3 4 2 2" xfId="8833" xr:uid="{00000000-0005-0000-0000-0000C9220000}"/>
    <cellStyle name="Comma 68 3 4 2 2 2" xfId="8834" xr:uid="{00000000-0005-0000-0000-0000CA220000}"/>
    <cellStyle name="Comma 68 3 4 2 2 3" xfId="8835" xr:uid="{00000000-0005-0000-0000-0000CB220000}"/>
    <cellStyle name="Comma 68 3 4 2 2 4" xfId="8836" xr:uid="{00000000-0005-0000-0000-0000CC220000}"/>
    <cellStyle name="Comma 68 3 4 2 3" xfId="8837" xr:uid="{00000000-0005-0000-0000-0000CD220000}"/>
    <cellStyle name="Comma 68 3 4 2 4" xfId="8838" xr:uid="{00000000-0005-0000-0000-0000CE220000}"/>
    <cellStyle name="Comma 68 3 4 2 5" xfId="8839" xr:uid="{00000000-0005-0000-0000-0000CF220000}"/>
    <cellStyle name="Comma 68 3 4 3" xfId="8840" xr:uid="{00000000-0005-0000-0000-0000D0220000}"/>
    <cellStyle name="Comma 68 3 4 3 2" xfId="8841" xr:uid="{00000000-0005-0000-0000-0000D1220000}"/>
    <cellStyle name="Comma 68 3 4 3 3" xfId="8842" xr:uid="{00000000-0005-0000-0000-0000D2220000}"/>
    <cellStyle name="Comma 68 3 4 3 4" xfId="8843" xr:uid="{00000000-0005-0000-0000-0000D3220000}"/>
    <cellStyle name="Comma 68 3 4 4" xfId="8844" xr:uid="{00000000-0005-0000-0000-0000D4220000}"/>
    <cellStyle name="Comma 68 3 4 5" xfId="8845" xr:uid="{00000000-0005-0000-0000-0000D5220000}"/>
    <cellStyle name="Comma 68 3 4 6" xfId="8846" xr:uid="{00000000-0005-0000-0000-0000D6220000}"/>
    <cellStyle name="Comma 68 3 5" xfId="8847" xr:uid="{00000000-0005-0000-0000-0000D7220000}"/>
    <cellStyle name="Comma 68 3 5 2" xfId="8848" xr:uid="{00000000-0005-0000-0000-0000D8220000}"/>
    <cellStyle name="Comma 68 3 5 2 2" xfId="8849" xr:uid="{00000000-0005-0000-0000-0000D9220000}"/>
    <cellStyle name="Comma 68 3 5 2 2 2" xfId="8850" xr:uid="{00000000-0005-0000-0000-0000DA220000}"/>
    <cellStyle name="Comma 68 3 5 2 2 3" xfId="8851" xr:uid="{00000000-0005-0000-0000-0000DB220000}"/>
    <cellStyle name="Comma 68 3 5 2 2 4" xfId="8852" xr:uid="{00000000-0005-0000-0000-0000DC220000}"/>
    <cellStyle name="Comma 68 3 5 2 3" xfId="8853" xr:uid="{00000000-0005-0000-0000-0000DD220000}"/>
    <cellStyle name="Comma 68 3 5 2 4" xfId="8854" xr:uid="{00000000-0005-0000-0000-0000DE220000}"/>
    <cellStyle name="Comma 68 3 5 2 5" xfId="8855" xr:uid="{00000000-0005-0000-0000-0000DF220000}"/>
    <cellStyle name="Comma 68 3 5 3" xfId="8856" xr:uid="{00000000-0005-0000-0000-0000E0220000}"/>
    <cellStyle name="Comma 68 3 5 3 2" xfId="8857" xr:uid="{00000000-0005-0000-0000-0000E1220000}"/>
    <cellStyle name="Comma 68 3 5 3 3" xfId="8858" xr:uid="{00000000-0005-0000-0000-0000E2220000}"/>
    <cellStyle name="Comma 68 3 5 3 4" xfId="8859" xr:uid="{00000000-0005-0000-0000-0000E3220000}"/>
    <cellStyle name="Comma 68 3 5 4" xfId="8860" xr:uid="{00000000-0005-0000-0000-0000E4220000}"/>
    <cellStyle name="Comma 68 3 5 5" xfId="8861" xr:uid="{00000000-0005-0000-0000-0000E5220000}"/>
    <cellStyle name="Comma 68 3 5 6" xfId="8862" xr:uid="{00000000-0005-0000-0000-0000E6220000}"/>
    <cellStyle name="Comma 68 3 6" xfId="8863" xr:uid="{00000000-0005-0000-0000-0000E7220000}"/>
    <cellStyle name="Comma 68 3 6 2" xfId="8864" xr:uid="{00000000-0005-0000-0000-0000E8220000}"/>
    <cellStyle name="Comma 68 3 6 2 2" xfId="8865" xr:uid="{00000000-0005-0000-0000-0000E9220000}"/>
    <cellStyle name="Comma 68 3 6 2 3" xfId="8866" xr:uid="{00000000-0005-0000-0000-0000EA220000}"/>
    <cellStyle name="Comma 68 3 6 2 4" xfId="8867" xr:uid="{00000000-0005-0000-0000-0000EB220000}"/>
    <cellStyle name="Comma 68 3 6 3" xfId="8868" xr:uid="{00000000-0005-0000-0000-0000EC220000}"/>
    <cellStyle name="Comma 68 3 6 4" xfId="8869" xr:uid="{00000000-0005-0000-0000-0000ED220000}"/>
    <cellStyle name="Comma 68 3 6 5" xfId="8870" xr:uid="{00000000-0005-0000-0000-0000EE220000}"/>
    <cellStyle name="Comma 68 3 7" xfId="8871" xr:uid="{00000000-0005-0000-0000-0000EF220000}"/>
    <cellStyle name="Comma 68 3 7 2" xfId="8872" xr:uid="{00000000-0005-0000-0000-0000F0220000}"/>
    <cellStyle name="Comma 68 3 7 3" xfId="8873" xr:uid="{00000000-0005-0000-0000-0000F1220000}"/>
    <cellStyle name="Comma 68 3 7 4" xfId="8874" xr:uid="{00000000-0005-0000-0000-0000F2220000}"/>
    <cellStyle name="Comma 68 3 8" xfId="8875" xr:uid="{00000000-0005-0000-0000-0000F3220000}"/>
    <cellStyle name="Comma 68 3 9" xfId="8876" xr:uid="{00000000-0005-0000-0000-0000F4220000}"/>
    <cellStyle name="Comma 68 4" xfId="8877" xr:uid="{00000000-0005-0000-0000-0000F5220000}"/>
    <cellStyle name="Comma 68 4 2" xfId="8878" xr:uid="{00000000-0005-0000-0000-0000F6220000}"/>
    <cellStyle name="Comma 68 4 2 2" xfId="8879" xr:uid="{00000000-0005-0000-0000-0000F7220000}"/>
    <cellStyle name="Comma 68 4 2 2 2" xfId="8880" xr:uid="{00000000-0005-0000-0000-0000F8220000}"/>
    <cellStyle name="Comma 68 4 2 2 2 2" xfId="8881" xr:uid="{00000000-0005-0000-0000-0000F9220000}"/>
    <cellStyle name="Comma 68 4 2 2 2 3" xfId="8882" xr:uid="{00000000-0005-0000-0000-0000FA220000}"/>
    <cellStyle name="Comma 68 4 2 2 2 4" xfId="8883" xr:uid="{00000000-0005-0000-0000-0000FB220000}"/>
    <cellStyle name="Comma 68 4 2 2 3" xfId="8884" xr:uid="{00000000-0005-0000-0000-0000FC220000}"/>
    <cellStyle name="Comma 68 4 2 2 4" xfId="8885" xr:uid="{00000000-0005-0000-0000-0000FD220000}"/>
    <cellStyle name="Comma 68 4 2 2 5" xfId="8886" xr:uid="{00000000-0005-0000-0000-0000FE220000}"/>
    <cellStyle name="Comma 68 4 2 3" xfId="8887" xr:uid="{00000000-0005-0000-0000-0000FF220000}"/>
    <cellStyle name="Comma 68 4 2 3 2" xfId="8888" xr:uid="{00000000-0005-0000-0000-000000230000}"/>
    <cellStyle name="Comma 68 4 2 3 3" xfId="8889" xr:uid="{00000000-0005-0000-0000-000001230000}"/>
    <cellStyle name="Comma 68 4 2 3 4" xfId="8890" xr:uid="{00000000-0005-0000-0000-000002230000}"/>
    <cellStyle name="Comma 68 4 2 4" xfId="8891" xr:uid="{00000000-0005-0000-0000-000003230000}"/>
    <cellStyle name="Comma 68 4 2 5" xfId="8892" xr:uid="{00000000-0005-0000-0000-000004230000}"/>
    <cellStyle name="Comma 68 4 2 6" xfId="8893" xr:uid="{00000000-0005-0000-0000-000005230000}"/>
    <cellStyle name="Comma 68 4 3" xfId="8894" xr:uid="{00000000-0005-0000-0000-000006230000}"/>
    <cellStyle name="Comma 68 4 3 2" xfId="8895" xr:uid="{00000000-0005-0000-0000-000007230000}"/>
    <cellStyle name="Comma 68 4 3 2 2" xfId="8896" xr:uid="{00000000-0005-0000-0000-000008230000}"/>
    <cellStyle name="Comma 68 4 3 2 2 2" xfId="8897" xr:uid="{00000000-0005-0000-0000-000009230000}"/>
    <cellStyle name="Comma 68 4 3 2 2 3" xfId="8898" xr:uid="{00000000-0005-0000-0000-00000A230000}"/>
    <cellStyle name="Comma 68 4 3 2 2 4" xfId="8899" xr:uid="{00000000-0005-0000-0000-00000B230000}"/>
    <cellStyle name="Comma 68 4 3 2 3" xfId="8900" xr:uid="{00000000-0005-0000-0000-00000C230000}"/>
    <cellStyle name="Comma 68 4 3 2 4" xfId="8901" xr:uid="{00000000-0005-0000-0000-00000D230000}"/>
    <cellStyle name="Comma 68 4 3 2 5" xfId="8902" xr:uid="{00000000-0005-0000-0000-00000E230000}"/>
    <cellStyle name="Comma 68 4 3 3" xfId="8903" xr:uid="{00000000-0005-0000-0000-00000F230000}"/>
    <cellStyle name="Comma 68 4 3 3 2" xfId="8904" xr:uid="{00000000-0005-0000-0000-000010230000}"/>
    <cellStyle name="Comma 68 4 3 3 3" xfId="8905" xr:uid="{00000000-0005-0000-0000-000011230000}"/>
    <cellStyle name="Comma 68 4 3 3 4" xfId="8906" xr:uid="{00000000-0005-0000-0000-000012230000}"/>
    <cellStyle name="Comma 68 4 3 4" xfId="8907" xr:uid="{00000000-0005-0000-0000-000013230000}"/>
    <cellStyle name="Comma 68 4 3 5" xfId="8908" xr:uid="{00000000-0005-0000-0000-000014230000}"/>
    <cellStyle name="Comma 68 4 3 6" xfId="8909" xr:uid="{00000000-0005-0000-0000-000015230000}"/>
    <cellStyle name="Comma 68 4 4" xfId="8910" xr:uid="{00000000-0005-0000-0000-000016230000}"/>
    <cellStyle name="Comma 68 4 4 2" xfId="8911" xr:uid="{00000000-0005-0000-0000-000017230000}"/>
    <cellStyle name="Comma 68 4 4 2 2" xfId="8912" xr:uid="{00000000-0005-0000-0000-000018230000}"/>
    <cellStyle name="Comma 68 4 4 2 3" xfId="8913" xr:uid="{00000000-0005-0000-0000-000019230000}"/>
    <cellStyle name="Comma 68 4 4 2 4" xfId="8914" xr:uid="{00000000-0005-0000-0000-00001A230000}"/>
    <cellStyle name="Comma 68 4 4 3" xfId="8915" xr:uid="{00000000-0005-0000-0000-00001B230000}"/>
    <cellStyle name="Comma 68 4 4 4" xfId="8916" xr:uid="{00000000-0005-0000-0000-00001C230000}"/>
    <cellStyle name="Comma 68 4 4 5" xfId="8917" xr:uid="{00000000-0005-0000-0000-00001D230000}"/>
    <cellStyle name="Comma 68 4 5" xfId="8918" xr:uid="{00000000-0005-0000-0000-00001E230000}"/>
    <cellStyle name="Comma 68 4 5 2" xfId="8919" xr:uid="{00000000-0005-0000-0000-00001F230000}"/>
    <cellStyle name="Comma 68 4 5 3" xfId="8920" xr:uid="{00000000-0005-0000-0000-000020230000}"/>
    <cellStyle name="Comma 68 4 5 4" xfId="8921" xr:uid="{00000000-0005-0000-0000-000021230000}"/>
    <cellStyle name="Comma 68 4 6" xfId="8922" xr:uid="{00000000-0005-0000-0000-000022230000}"/>
    <cellStyle name="Comma 68 4 7" xfId="8923" xr:uid="{00000000-0005-0000-0000-000023230000}"/>
    <cellStyle name="Comma 68 4 8" xfId="8924" xr:uid="{00000000-0005-0000-0000-000024230000}"/>
    <cellStyle name="Comma 68 5" xfId="8925" xr:uid="{00000000-0005-0000-0000-000025230000}"/>
    <cellStyle name="Comma 68 5 2" xfId="8926" xr:uid="{00000000-0005-0000-0000-000026230000}"/>
    <cellStyle name="Comma 68 5 2 2" xfId="8927" xr:uid="{00000000-0005-0000-0000-000027230000}"/>
    <cellStyle name="Comma 68 5 2 2 2" xfId="8928" xr:uid="{00000000-0005-0000-0000-000028230000}"/>
    <cellStyle name="Comma 68 5 2 2 2 2" xfId="8929" xr:uid="{00000000-0005-0000-0000-000029230000}"/>
    <cellStyle name="Comma 68 5 2 2 2 3" xfId="8930" xr:uid="{00000000-0005-0000-0000-00002A230000}"/>
    <cellStyle name="Comma 68 5 2 2 2 4" xfId="8931" xr:uid="{00000000-0005-0000-0000-00002B230000}"/>
    <cellStyle name="Comma 68 5 2 2 3" xfId="8932" xr:uid="{00000000-0005-0000-0000-00002C230000}"/>
    <cellStyle name="Comma 68 5 2 2 4" xfId="8933" xr:uid="{00000000-0005-0000-0000-00002D230000}"/>
    <cellStyle name="Comma 68 5 2 2 5" xfId="8934" xr:uid="{00000000-0005-0000-0000-00002E230000}"/>
    <cellStyle name="Comma 68 5 2 3" xfId="8935" xr:uid="{00000000-0005-0000-0000-00002F230000}"/>
    <cellStyle name="Comma 68 5 2 3 2" xfId="8936" xr:uid="{00000000-0005-0000-0000-000030230000}"/>
    <cellStyle name="Comma 68 5 2 3 3" xfId="8937" xr:uid="{00000000-0005-0000-0000-000031230000}"/>
    <cellStyle name="Comma 68 5 2 3 4" xfId="8938" xr:uid="{00000000-0005-0000-0000-000032230000}"/>
    <cellStyle name="Comma 68 5 2 4" xfId="8939" xr:uid="{00000000-0005-0000-0000-000033230000}"/>
    <cellStyle name="Comma 68 5 2 5" xfId="8940" xr:uid="{00000000-0005-0000-0000-000034230000}"/>
    <cellStyle name="Comma 68 5 2 6" xfId="8941" xr:uid="{00000000-0005-0000-0000-000035230000}"/>
    <cellStyle name="Comma 68 5 3" xfId="8942" xr:uid="{00000000-0005-0000-0000-000036230000}"/>
    <cellStyle name="Comma 68 5 3 2" xfId="8943" xr:uid="{00000000-0005-0000-0000-000037230000}"/>
    <cellStyle name="Comma 68 5 3 2 2" xfId="8944" xr:uid="{00000000-0005-0000-0000-000038230000}"/>
    <cellStyle name="Comma 68 5 3 2 2 2" xfId="8945" xr:uid="{00000000-0005-0000-0000-000039230000}"/>
    <cellStyle name="Comma 68 5 3 2 2 3" xfId="8946" xr:uid="{00000000-0005-0000-0000-00003A230000}"/>
    <cellStyle name="Comma 68 5 3 2 2 4" xfId="8947" xr:uid="{00000000-0005-0000-0000-00003B230000}"/>
    <cellStyle name="Comma 68 5 3 2 3" xfId="8948" xr:uid="{00000000-0005-0000-0000-00003C230000}"/>
    <cellStyle name="Comma 68 5 3 2 4" xfId="8949" xr:uid="{00000000-0005-0000-0000-00003D230000}"/>
    <cellStyle name="Comma 68 5 3 2 5" xfId="8950" xr:uid="{00000000-0005-0000-0000-00003E230000}"/>
    <cellStyle name="Comma 68 5 3 3" xfId="8951" xr:uid="{00000000-0005-0000-0000-00003F230000}"/>
    <cellStyle name="Comma 68 5 3 3 2" xfId="8952" xr:uid="{00000000-0005-0000-0000-000040230000}"/>
    <cellStyle name="Comma 68 5 3 3 3" xfId="8953" xr:uid="{00000000-0005-0000-0000-000041230000}"/>
    <cellStyle name="Comma 68 5 3 3 4" xfId="8954" xr:uid="{00000000-0005-0000-0000-000042230000}"/>
    <cellStyle name="Comma 68 5 3 4" xfId="8955" xr:uid="{00000000-0005-0000-0000-000043230000}"/>
    <cellStyle name="Comma 68 5 3 5" xfId="8956" xr:uid="{00000000-0005-0000-0000-000044230000}"/>
    <cellStyle name="Comma 68 5 3 6" xfId="8957" xr:uid="{00000000-0005-0000-0000-000045230000}"/>
    <cellStyle name="Comma 68 5 4" xfId="8958" xr:uid="{00000000-0005-0000-0000-000046230000}"/>
    <cellStyle name="Comma 68 5 4 2" xfId="8959" xr:uid="{00000000-0005-0000-0000-000047230000}"/>
    <cellStyle name="Comma 68 5 4 2 2" xfId="8960" xr:uid="{00000000-0005-0000-0000-000048230000}"/>
    <cellStyle name="Comma 68 5 4 2 3" xfId="8961" xr:uid="{00000000-0005-0000-0000-000049230000}"/>
    <cellStyle name="Comma 68 5 4 2 4" xfId="8962" xr:uid="{00000000-0005-0000-0000-00004A230000}"/>
    <cellStyle name="Comma 68 5 4 3" xfId="8963" xr:uid="{00000000-0005-0000-0000-00004B230000}"/>
    <cellStyle name="Comma 68 5 4 4" xfId="8964" xr:uid="{00000000-0005-0000-0000-00004C230000}"/>
    <cellStyle name="Comma 68 5 4 5" xfId="8965" xr:uid="{00000000-0005-0000-0000-00004D230000}"/>
    <cellStyle name="Comma 68 5 5" xfId="8966" xr:uid="{00000000-0005-0000-0000-00004E230000}"/>
    <cellStyle name="Comma 68 5 5 2" xfId="8967" xr:uid="{00000000-0005-0000-0000-00004F230000}"/>
    <cellStyle name="Comma 68 5 5 3" xfId="8968" xr:uid="{00000000-0005-0000-0000-000050230000}"/>
    <cellStyle name="Comma 68 5 5 4" xfId="8969" xr:uid="{00000000-0005-0000-0000-000051230000}"/>
    <cellStyle name="Comma 68 5 6" xfId="8970" xr:uid="{00000000-0005-0000-0000-000052230000}"/>
    <cellStyle name="Comma 68 5 7" xfId="8971" xr:uid="{00000000-0005-0000-0000-000053230000}"/>
    <cellStyle name="Comma 68 5 8" xfId="8972" xr:uid="{00000000-0005-0000-0000-000054230000}"/>
    <cellStyle name="Comma 68 6" xfId="8973" xr:uid="{00000000-0005-0000-0000-000055230000}"/>
    <cellStyle name="Comma 68 6 2" xfId="8974" xr:uid="{00000000-0005-0000-0000-000056230000}"/>
    <cellStyle name="Comma 68 6 2 2" xfId="8975" xr:uid="{00000000-0005-0000-0000-000057230000}"/>
    <cellStyle name="Comma 68 6 2 2 2" xfId="8976" xr:uid="{00000000-0005-0000-0000-000058230000}"/>
    <cellStyle name="Comma 68 6 2 2 3" xfId="8977" xr:uid="{00000000-0005-0000-0000-000059230000}"/>
    <cellStyle name="Comma 68 6 2 2 4" xfId="8978" xr:uid="{00000000-0005-0000-0000-00005A230000}"/>
    <cellStyle name="Comma 68 6 2 3" xfId="8979" xr:uid="{00000000-0005-0000-0000-00005B230000}"/>
    <cellStyle name="Comma 68 6 2 4" xfId="8980" xr:uid="{00000000-0005-0000-0000-00005C230000}"/>
    <cellStyle name="Comma 68 6 2 5" xfId="8981" xr:uid="{00000000-0005-0000-0000-00005D230000}"/>
    <cellStyle name="Comma 68 6 3" xfId="8982" xr:uid="{00000000-0005-0000-0000-00005E230000}"/>
    <cellStyle name="Comma 68 6 3 2" xfId="8983" xr:uid="{00000000-0005-0000-0000-00005F230000}"/>
    <cellStyle name="Comma 68 6 3 3" xfId="8984" xr:uid="{00000000-0005-0000-0000-000060230000}"/>
    <cellStyle name="Comma 68 6 3 4" xfId="8985" xr:uid="{00000000-0005-0000-0000-000061230000}"/>
    <cellStyle name="Comma 68 6 4" xfId="8986" xr:uid="{00000000-0005-0000-0000-000062230000}"/>
    <cellStyle name="Comma 68 6 5" xfId="8987" xr:uid="{00000000-0005-0000-0000-000063230000}"/>
    <cellStyle name="Comma 68 6 6" xfId="8988" xr:uid="{00000000-0005-0000-0000-000064230000}"/>
    <cellStyle name="Comma 68 7" xfId="8989" xr:uid="{00000000-0005-0000-0000-000065230000}"/>
    <cellStyle name="Comma 68 7 2" xfId="8990" xr:uid="{00000000-0005-0000-0000-000066230000}"/>
    <cellStyle name="Comma 68 7 2 2" xfId="8991" xr:uid="{00000000-0005-0000-0000-000067230000}"/>
    <cellStyle name="Comma 68 7 2 2 2" xfId="8992" xr:uid="{00000000-0005-0000-0000-000068230000}"/>
    <cellStyle name="Comma 68 7 2 2 3" xfId="8993" xr:uid="{00000000-0005-0000-0000-000069230000}"/>
    <cellStyle name="Comma 68 7 2 2 4" xfId="8994" xr:uid="{00000000-0005-0000-0000-00006A230000}"/>
    <cellStyle name="Comma 68 7 2 3" xfId="8995" xr:uid="{00000000-0005-0000-0000-00006B230000}"/>
    <cellStyle name="Comma 68 7 2 4" xfId="8996" xr:uid="{00000000-0005-0000-0000-00006C230000}"/>
    <cellStyle name="Comma 68 7 2 5" xfId="8997" xr:uid="{00000000-0005-0000-0000-00006D230000}"/>
    <cellStyle name="Comma 68 7 3" xfId="8998" xr:uid="{00000000-0005-0000-0000-00006E230000}"/>
    <cellStyle name="Comma 68 7 3 2" xfId="8999" xr:uid="{00000000-0005-0000-0000-00006F230000}"/>
    <cellStyle name="Comma 68 7 3 3" xfId="9000" xr:uid="{00000000-0005-0000-0000-000070230000}"/>
    <cellStyle name="Comma 68 7 3 4" xfId="9001" xr:uid="{00000000-0005-0000-0000-000071230000}"/>
    <cellStyle name="Comma 68 7 4" xfId="9002" xr:uid="{00000000-0005-0000-0000-000072230000}"/>
    <cellStyle name="Comma 68 7 5" xfId="9003" xr:uid="{00000000-0005-0000-0000-000073230000}"/>
    <cellStyle name="Comma 68 7 6" xfId="9004" xr:uid="{00000000-0005-0000-0000-000074230000}"/>
    <cellStyle name="Comma 68 8" xfId="9005" xr:uid="{00000000-0005-0000-0000-000075230000}"/>
    <cellStyle name="Comma 68 8 2" xfId="9006" xr:uid="{00000000-0005-0000-0000-000076230000}"/>
    <cellStyle name="Comma 68 8 2 2" xfId="9007" xr:uid="{00000000-0005-0000-0000-000077230000}"/>
    <cellStyle name="Comma 68 8 2 3" xfId="9008" xr:uid="{00000000-0005-0000-0000-000078230000}"/>
    <cellStyle name="Comma 68 8 2 4" xfId="9009" xr:uid="{00000000-0005-0000-0000-000079230000}"/>
    <cellStyle name="Comma 68 8 3" xfId="9010" xr:uid="{00000000-0005-0000-0000-00007A230000}"/>
    <cellStyle name="Comma 68 8 4" xfId="9011" xr:uid="{00000000-0005-0000-0000-00007B230000}"/>
    <cellStyle name="Comma 68 8 5" xfId="9012" xr:uid="{00000000-0005-0000-0000-00007C230000}"/>
    <cellStyle name="Comma 68 9" xfId="9013" xr:uid="{00000000-0005-0000-0000-00007D230000}"/>
    <cellStyle name="Comma 68 9 2" xfId="9014" xr:uid="{00000000-0005-0000-0000-00007E230000}"/>
    <cellStyle name="Comma 68 9 3" xfId="9015" xr:uid="{00000000-0005-0000-0000-00007F230000}"/>
    <cellStyle name="Comma 68 9 4" xfId="9016" xr:uid="{00000000-0005-0000-0000-000080230000}"/>
    <cellStyle name="Comma 69" xfId="9017" xr:uid="{00000000-0005-0000-0000-000081230000}"/>
    <cellStyle name="Comma 7" xfId="9018" xr:uid="{00000000-0005-0000-0000-000082230000}"/>
    <cellStyle name="Comma 7 2" xfId="9019" xr:uid="{00000000-0005-0000-0000-000083230000}"/>
    <cellStyle name="Comma 7 2 2" xfId="9020" xr:uid="{00000000-0005-0000-0000-000084230000}"/>
    <cellStyle name="Comma 7 2 2 2" xfId="9021" xr:uid="{00000000-0005-0000-0000-000085230000}"/>
    <cellStyle name="Comma 7 2 3" xfId="9022" xr:uid="{00000000-0005-0000-0000-000086230000}"/>
    <cellStyle name="Comma 7 2 4" xfId="9023" xr:uid="{00000000-0005-0000-0000-000087230000}"/>
    <cellStyle name="Comma 7 2 5" xfId="9024" xr:uid="{00000000-0005-0000-0000-000088230000}"/>
    <cellStyle name="Comma 7 2 6" xfId="9025" xr:uid="{00000000-0005-0000-0000-000089230000}"/>
    <cellStyle name="Comma 7 2 7" xfId="9026" xr:uid="{00000000-0005-0000-0000-00008A230000}"/>
    <cellStyle name="Comma 7 3" xfId="9027" xr:uid="{00000000-0005-0000-0000-00008B230000}"/>
    <cellStyle name="Comma 7 3 2" xfId="9028" xr:uid="{00000000-0005-0000-0000-00008C230000}"/>
    <cellStyle name="Comma 7 4" xfId="9029" xr:uid="{00000000-0005-0000-0000-00008D230000}"/>
    <cellStyle name="Comma 7 4 2" xfId="9030" xr:uid="{00000000-0005-0000-0000-00008E230000}"/>
    <cellStyle name="Comma 7 4 3" xfId="9031" xr:uid="{00000000-0005-0000-0000-00008F230000}"/>
    <cellStyle name="Comma 70" xfId="9032" xr:uid="{00000000-0005-0000-0000-000090230000}"/>
    <cellStyle name="Comma 71" xfId="9033" xr:uid="{00000000-0005-0000-0000-000091230000}"/>
    <cellStyle name="Comma 72" xfId="9034" xr:uid="{00000000-0005-0000-0000-000092230000}"/>
    <cellStyle name="Comma 73" xfId="9035" xr:uid="{00000000-0005-0000-0000-000093230000}"/>
    <cellStyle name="Comma 74" xfId="9036" xr:uid="{00000000-0005-0000-0000-000094230000}"/>
    <cellStyle name="Comma 75" xfId="9037" xr:uid="{00000000-0005-0000-0000-000095230000}"/>
    <cellStyle name="Comma 76" xfId="9038" xr:uid="{00000000-0005-0000-0000-000096230000}"/>
    <cellStyle name="Comma 77" xfId="9039" xr:uid="{00000000-0005-0000-0000-000097230000}"/>
    <cellStyle name="Comma 78" xfId="9040" xr:uid="{00000000-0005-0000-0000-000098230000}"/>
    <cellStyle name="Comma 79" xfId="9041" xr:uid="{00000000-0005-0000-0000-000099230000}"/>
    <cellStyle name="Comma 8" xfId="9042" xr:uid="{00000000-0005-0000-0000-00009A230000}"/>
    <cellStyle name="Comma 8 10" xfId="9043" xr:uid="{00000000-0005-0000-0000-00009B230000}"/>
    <cellStyle name="Comma 8 11" xfId="9044" xr:uid="{00000000-0005-0000-0000-00009C230000}"/>
    <cellStyle name="Comma 8 2" xfId="9045" xr:uid="{00000000-0005-0000-0000-00009D230000}"/>
    <cellStyle name="Comma 8 2 2" xfId="9046" xr:uid="{00000000-0005-0000-0000-00009E230000}"/>
    <cellStyle name="Comma 8 2 2 2" xfId="9047" xr:uid="{00000000-0005-0000-0000-00009F230000}"/>
    <cellStyle name="Comma 8 2 3" xfId="9048" xr:uid="{00000000-0005-0000-0000-0000A0230000}"/>
    <cellStyle name="Comma 8 2 4" xfId="9049" xr:uid="{00000000-0005-0000-0000-0000A1230000}"/>
    <cellStyle name="Comma 8 2 5" xfId="9050" xr:uid="{00000000-0005-0000-0000-0000A2230000}"/>
    <cellStyle name="Comma 8 2 6" xfId="9051" xr:uid="{00000000-0005-0000-0000-0000A3230000}"/>
    <cellStyle name="Comma 8 2 7" xfId="9052" xr:uid="{00000000-0005-0000-0000-0000A4230000}"/>
    <cellStyle name="Comma 8 2 8" xfId="9053" xr:uid="{00000000-0005-0000-0000-0000A5230000}"/>
    <cellStyle name="Comma 8 3" xfId="9054" xr:uid="{00000000-0005-0000-0000-0000A6230000}"/>
    <cellStyle name="Comma 8 3 2" xfId="9055" xr:uid="{00000000-0005-0000-0000-0000A7230000}"/>
    <cellStyle name="Comma 8 4" xfId="9056" xr:uid="{00000000-0005-0000-0000-0000A8230000}"/>
    <cellStyle name="Comma 8 4 2" xfId="9057" xr:uid="{00000000-0005-0000-0000-0000A9230000}"/>
    <cellStyle name="Comma 8 5" xfId="9058" xr:uid="{00000000-0005-0000-0000-0000AA230000}"/>
    <cellStyle name="Comma 8 6" xfId="9059" xr:uid="{00000000-0005-0000-0000-0000AB230000}"/>
    <cellStyle name="Comma 8 7" xfId="9060" xr:uid="{00000000-0005-0000-0000-0000AC230000}"/>
    <cellStyle name="Comma 8 8" xfId="9061" xr:uid="{00000000-0005-0000-0000-0000AD230000}"/>
    <cellStyle name="Comma 8 9" xfId="9062" xr:uid="{00000000-0005-0000-0000-0000AE230000}"/>
    <cellStyle name="Comma 80" xfId="9063" xr:uid="{00000000-0005-0000-0000-0000AF230000}"/>
    <cellStyle name="Comma 81" xfId="9064" xr:uid="{00000000-0005-0000-0000-0000B0230000}"/>
    <cellStyle name="Comma 82" xfId="9065" xr:uid="{00000000-0005-0000-0000-0000B1230000}"/>
    <cellStyle name="Comma 83" xfId="9066" xr:uid="{00000000-0005-0000-0000-0000B2230000}"/>
    <cellStyle name="Comma 84" xfId="9067" xr:uid="{00000000-0005-0000-0000-0000B3230000}"/>
    <cellStyle name="Comma 85" xfId="9068" xr:uid="{00000000-0005-0000-0000-0000B4230000}"/>
    <cellStyle name="Comma 86" xfId="9069" xr:uid="{00000000-0005-0000-0000-0000B5230000}"/>
    <cellStyle name="Comma 87" xfId="9070" xr:uid="{00000000-0005-0000-0000-0000B6230000}"/>
    <cellStyle name="Comma 88" xfId="9071" xr:uid="{00000000-0005-0000-0000-0000B7230000}"/>
    <cellStyle name="Comma 89" xfId="9072" xr:uid="{00000000-0005-0000-0000-0000B8230000}"/>
    <cellStyle name="Comma 9" xfId="9073" xr:uid="{00000000-0005-0000-0000-0000B9230000}"/>
    <cellStyle name="Comma 9 10" xfId="9074" xr:uid="{00000000-0005-0000-0000-0000BA230000}"/>
    <cellStyle name="Comma 9 11" xfId="9075" xr:uid="{00000000-0005-0000-0000-0000BB230000}"/>
    <cellStyle name="Comma 9 12" xfId="9076" xr:uid="{00000000-0005-0000-0000-0000BC230000}"/>
    <cellStyle name="Comma 9 13" xfId="9077" xr:uid="{00000000-0005-0000-0000-0000BD230000}"/>
    <cellStyle name="Comma 9 2" xfId="9078" xr:uid="{00000000-0005-0000-0000-0000BE230000}"/>
    <cellStyle name="Comma 9 2 2" xfId="9079" xr:uid="{00000000-0005-0000-0000-0000BF230000}"/>
    <cellStyle name="Comma 9 2 2 2" xfId="9080" xr:uid="{00000000-0005-0000-0000-0000C0230000}"/>
    <cellStyle name="Comma 9 2 3" xfId="9081" xr:uid="{00000000-0005-0000-0000-0000C1230000}"/>
    <cellStyle name="Comma 9 2 3 2" xfId="9082" xr:uid="{00000000-0005-0000-0000-0000C2230000}"/>
    <cellStyle name="Comma 9 3" xfId="9083" xr:uid="{00000000-0005-0000-0000-0000C3230000}"/>
    <cellStyle name="Comma 9 3 2" xfId="9084" xr:uid="{00000000-0005-0000-0000-0000C4230000}"/>
    <cellStyle name="Comma 9 3 2 2" xfId="9085" xr:uid="{00000000-0005-0000-0000-0000C5230000}"/>
    <cellStyle name="Comma 9 3 3" xfId="9086" xr:uid="{00000000-0005-0000-0000-0000C6230000}"/>
    <cellStyle name="Comma 9 3 4" xfId="9087" xr:uid="{00000000-0005-0000-0000-0000C7230000}"/>
    <cellStyle name="Comma 9 3 5" xfId="9088" xr:uid="{00000000-0005-0000-0000-0000C8230000}"/>
    <cellStyle name="Comma 9 3 6" xfId="9089" xr:uid="{00000000-0005-0000-0000-0000C9230000}"/>
    <cellStyle name="Comma 9 3 7" xfId="9090" xr:uid="{00000000-0005-0000-0000-0000CA230000}"/>
    <cellStyle name="Comma 9 4" xfId="9091" xr:uid="{00000000-0005-0000-0000-0000CB230000}"/>
    <cellStyle name="Comma 9 5" xfId="9092" xr:uid="{00000000-0005-0000-0000-0000CC230000}"/>
    <cellStyle name="Comma 9 6" xfId="9093" xr:uid="{00000000-0005-0000-0000-0000CD230000}"/>
    <cellStyle name="Comma 9 7" xfId="9094" xr:uid="{00000000-0005-0000-0000-0000CE230000}"/>
    <cellStyle name="Comma 9 8" xfId="9095" xr:uid="{00000000-0005-0000-0000-0000CF230000}"/>
    <cellStyle name="Comma 9 9" xfId="9096" xr:uid="{00000000-0005-0000-0000-0000D0230000}"/>
    <cellStyle name="Comma 9 9 2" xfId="9097" xr:uid="{00000000-0005-0000-0000-0000D1230000}"/>
    <cellStyle name="Comma 90" xfId="9098" xr:uid="{00000000-0005-0000-0000-0000D2230000}"/>
    <cellStyle name="Comma 91" xfId="9099" xr:uid="{00000000-0005-0000-0000-0000D3230000}"/>
    <cellStyle name="Comma 92" xfId="9100" xr:uid="{00000000-0005-0000-0000-0000D4230000}"/>
    <cellStyle name="Comma 93" xfId="9101" xr:uid="{00000000-0005-0000-0000-0000D5230000}"/>
    <cellStyle name="Comma 94" xfId="9102" xr:uid="{00000000-0005-0000-0000-0000D6230000}"/>
    <cellStyle name="Comma 95" xfId="9103" xr:uid="{00000000-0005-0000-0000-0000D7230000}"/>
    <cellStyle name="Comma 96" xfId="9104" xr:uid="{00000000-0005-0000-0000-0000D8230000}"/>
    <cellStyle name="Comma 97" xfId="9105" xr:uid="{00000000-0005-0000-0000-0000D9230000}"/>
    <cellStyle name="Comma 98" xfId="9106" xr:uid="{00000000-0005-0000-0000-0000DA230000}"/>
    <cellStyle name="Comma 98 2" xfId="9107" xr:uid="{00000000-0005-0000-0000-0000DB230000}"/>
    <cellStyle name="Comma 99" xfId="9108" xr:uid="{00000000-0005-0000-0000-0000DC230000}"/>
    <cellStyle name="Comma0 - Style3" xfId="9109" xr:uid="{00000000-0005-0000-0000-0000DD230000}"/>
    <cellStyle name="Currency [00]" xfId="9110" xr:uid="{00000000-0005-0000-0000-0000DE230000}"/>
    <cellStyle name="Currency 10" xfId="9111" xr:uid="{00000000-0005-0000-0000-0000DF230000}"/>
    <cellStyle name="Currency 2" xfId="9112" xr:uid="{00000000-0005-0000-0000-0000E0230000}"/>
    <cellStyle name="Currency 2 2" xfId="9113" xr:uid="{00000000-0005-0000-0000-0000E1230000}"/>
    <cellStyle name="Currency 2 2 2" xfId="9114" xr:uid="{00000000-0005-0000-0000-0000E2230000}"/>
    <cellStyle name="Currency 2 2 2 2" xfId="9115" xr:uid="{00000000-0005-0000-0000-0000E3230000}"/>
    <cellStyle name="Currency 2 2 2 3" xfId="9116" xr:uid="{00000000-0005-0000-0000-0000E4230000}"/>
    <cellStyle name="Currency 2 2 2 4" xfId="9117" xr:uid="{00000000-0005-0000-0000-0000E5230000}"/>
    <cellStyle name="Currency 2 3" xfId="9118" xr:uid="{00000000-0005-0000-0000-0000E6230000}"/>
    <cellStyle name="Currency 2 4" xfId="9119" xr:uid="{00000000-0005-0000-0000-0000E7230000}"/>
    <cellStyle name="Currency 2 5" xfId="9120" xr:uid="{00000000-0005-0000-0000-0000E8230000}"/>
    <cellStyle name="Currency 2 6" xfId="9121" xr:uid="{00000000-0005-0000-0000-0000E9230000}"/>
    <cellStyle name="Currency 2 7" xfId="9122" xr:uid="{00000000-0005-0000-0000-0000EA230000}"/>
    <cellStyle name="Currency 2 7 2" xfId="9123" xr:uid="{00000000-0005-0000-0000-0000EB230000}"/>
    <cellStyle name="Currency 2 7 3" xfId="9124" xr:uid="{00000000-0005-0000-0000-0000EC230000}"/>
    <cellStyle name="Currency 2 7 4" xfId="9125" xr:uid="{00000000-0005-0000-0000-0000ED230000}"/>
    <cellStyle name="Currency 3" xfId="9126" xr:uid="{00000000-0005-0000-0000-0000EE230000}"/>
    <cellStyle name="Currency 3 2" xfId="9127" xr:uid="{00000000-0005-0000-0000-0000EF230000}"/>
    <cellStyle name="Currency 4" xfId="9128" xr:uid="{00000000-0005-0000-0000-0000F0230000}"/>
    <cellStyle name="Currency 5" xfId="9129" xr:uid="{00000000-0005-0000-0000-0000F1230000}"/>
    <cellStyle name="Currency 6" xfId="9130" xr:uid="{00000000-0005-0000-0000-0000F2230000}"/>
    <cellStyle name="Currency 7" xfId="9131" xr:uid="{00000000-0005-0000-0000-0000F3230000}"/>
    <cellStyle name="Currency 8" xfId="9132" xr:uid="{00000000-0005-0000-0000-0000F4230000}"/>
    <cellStyle name="Currency 9" xfId="9133" xr:uid="{00000000-0005-0000-0000-0000F5230000}"/>
    <cellStyle name="Date - Style2" xfId="9134" xr:uid="{00000000-0005-0000-0000-0000F6230000}"/>
    <cellStyle name="Date Short" xfId="9135" xr:uid="{00000000-0005-0000-0000-0000F7230000}"/>
    <cellStyle name="DELTA" xfId="9136" xr:uid="{00000000-0005-0000-0000-0000F8230000}"/>
    <cellStyle name="DELTA 2" xfId="9137" xr:uid="{00000000-0005-0000-0000-0000F9230000}"/>
    <cellStyle name="DELTA 3" xfId="9138" xr:uid="{00000000-0005-0000-0000-0000FA230000}"/>
    <cellStyle name="DELTA 4" xfId="9139" xr:uid="{00000000-0005-0000-0000-0000FB230000}"/>
    <cellStyle name="DELTA 5" xfId="9140" xr:uid="{00000000-0005-0000-0000-0000FC230000}"/>
    <cellStyle name="DELTA 6" xfId="9141" xr:uid="{00000000-0005-0000-0000-0000FD230000}"/>
    <cellStyle name="DELTA 7" xfId="9142" xr:uid="{00000000-0005-0000-0000-0000FE230000}"/>
    <cellStyle name="Dezimal [0]" xfId="9143" xr:uid="{00000000-0005-0000-0000-0000FF230000}"/>
    <cellStyle name="Dezimal_AX-5-Loan-Portfolio-Efficiency-310899" xfId="9144" xr:uid="{00000000-0005-0000-0000-000000240000}"/>
    <cellStyle name="Emphasis 1" xfId="9145" xr:uid="{00000000-0005-0000-0000-000001240000}"/>
    <cellStyle name="Emphasis 2" xfId="9146" xr:uid="{00000000-0005-0000-0000-000002240000}"/>
    <cellStyle name="Emphasis 3" xfId="9147" xr:uid="{00000000-0005-0000-0000-000003240000}"/>
    <cellStyle name="Enter Currency (0)" xfId="9148" xr:uid="{00000000-0005-0000-0000-000004240000}"/>
    <cellStyle name="Enter Currency (2)" xfId="9149" xr:uid="{00000000-0005-0000-0000-000005240000}"/>
    <cellStyle name="Enter Units (0)" xfId="9150" xr:uid="{00000000-0005-0000-0000-000006240000}"/>
    <cellStyle name="Enter Units (1)" xfId="9151" xr:uid="{00000000-0005-0000-0000-000007240000}"/>
    <cellStyle name="Enter Units (2)" xfId="9152" xr:uid="{00000000-0005-0000-0000-000008240000}"/>
    <cellStyle name="Euro" xfId="9153" xr:uid="{00000000-0005-0000-0000-000009240000}"/>
    <cellStyle name="Euro 2" xfId="9154" xr:uid="{00000000-0005-0000-0000-00000A240000}"/>
    <cellStyle name="Euro 3" xfId="9155" xr:uid="{00000000-0005-0000-0000-00000B240000}"/>
    <cellStyle name="Explanatory Text 2" xfId="9156" xr:uid="{00000000-0005-0000-0000-00000C240000}"/>
    <cellStyle name="Explanatory Text 2 10" xfId="9157" xr:uid="{00000000-0005-0000-0000-00000D240000}"/>
    <cellStyle name="Explanatory Text 2 11" xfId="9158" xr:uid="{00000000-0005-0000-0000-00000E240000}"/>
    <cellStyle name="Explanatory Text 2 12" xfId="9159" xr:uid="{00000000-0005-0000-0000-00000F240000}"/>
    <cellStyle name="Explanatory Text 2 2" xfId="9160" xr:uid="{00000000-0005-0000-0000-000010240000}"/>
    <cellStyle name="Explanatory Text 2 2 2" xfId="9161" xr:uid="{00000000-0005-0000-0000-000011240000}"/>
    <cellStyle name="Explanatory Text 2 3" xfId="9162" xr:uid="{00000000-0005-0000-0000-000012240000}"/>
    <cellStyle name="Explanatory Text 2 4" xfId="9163" xr:uid="{00000000-0005-0000-0000-000013240000}"/>
    <cellStyle name="Explanatory Text 2 5" xfId="9164" xr:uid="{00000000-0005-0000-0000-000014240000}"/>
    <cellStyle name="Explanatory Text 2 6" xfId="9165" xr:uid="{00000000-0005-0000-0000-000015240000}"/>
    <cellStyle name="Explanatory Text 2 7" xfId="9166" xr:uid="{00000000-0005-0000-0000-000016240000}"/>
    <cellStyle name="Explanatory Text 2 8" xfId="9167" xr:uid="{00000000-0005-0000-0000-000017240000}"/>
    <cellStyle name="Explanatory Text 2 9" xfId="9168" xr:uid="{00000000-0005-0000-0000-000018240000}"/>
    <cellStyle name="Explanatory Text 3" xfId="9169" xr:uid="{00000000-0005-0000-0000-000019240000}"/>
    <cellStyle name="Explanatory Text 3 2" xfId="9170" xr:uid="{00000000-0005-0000-0000-00001A240000}"/>
    <cellStyle name="Explanatory Text 3 3" xfId="9171" xr:uid="{00000000-0005-0000-0000-00001B240000}"/>
    <cellStyle name="Explanatory Text 4" xfId="9172" xr:uid="{00000000-0005-0000-0000-00001C240000}"/>
    <cellStyle name="Explanatory Text 4 2" xfId="9173" xr:uid="{00000000-0005-0000-0000-00001D240000}"/>
    <cellStyle name="Explanatory Text 4 3" xfId="9174" xr:uid="{00000000-0005-0000-0000-00001E240000}"/>
    <cellStyle name="Explanatory Text 5" xfId="9175" xr:uid="{00000000-0005-0000-0000-00001F240000}"/>
    <cellStyle name="Explanatory Text 5 2" xfId="9176" xr:uid="{00000000-0005-0000-0000-000020240000}"/>
    <cellStyle name="Explanatory Text 5 3" xfId="9177" xr:uid="{00000000-0005-0000-0000-000021240000}"/>
    <cellStyle name="Explanatory Text 6" xfId="9178" xr:uid="{00000000-0005-0000-0000-000022240000}"/>
    <cellStyle name="Explanatory Text 6 2" xfId="9179" xr:uid="{00000000-0005-0000-0000-000023240000}"/>
    <cellStyle name="Explanatory Text 6 3" xfId="9180" xr:uid="{00000000-0005-0000-0000-000024240000}"/>
    <cellStyle name="Explanatory Text 7" xfId="9181" xr:uid="{00000000-0005-0000-0000-000025240000}"/>
    <cellStyle name="Flag" xfId="9182" xr:uid="{00000000-0005-0000-0000-000026240000}"/>
    <cellStyle name="Flag 2" xfId="9183" xr:uid="{00000000-0005-0000-0000-000027240000}"/>
    <cellStyle name="Flag 3" xfId="9184" xr:uid="{00000000-0005-0000-0000-000028240000}"/>
    <cellStyle name="Gia's" xfId="9185" xr:uid="{00000000-0005-0000-0000-000029240000}"/>
    <cellStyle name="Gia's 10" xfId="9186" xr:uid="{00000000-0005-0000-0000-00002A240000}"/>
    <cellStyle name="Gia's 10 2" xfId="21324" xr:uid="{00000000-0005-0000-0000-00002B240000}"/>
    <cellStyle name="Gia's 11" xfId="21325" xr:uid="{00000000-0005-0000-0000-00002C240000}"/>
    <cellStyle name="Gia's 2" xfId="9187" xr:uid="{00000000-0005-0000-0000-00002D240000}"/>
    <cellStyle name="Gia's 2 2" xfId="21323" xr:uid="{00000000-0005-0000-0000-00002E240000}"/>
    <cellStyle name="Gia's 3" xfId="9188" xr:uid="{00000000-0005-0000-0000-00002F240000}"/>
    <cellStyle name="Gia's 3 2" xfId="21322" xr:uid="{00000000-0005-0000-0000-000030240000}"/>
    <cellStyle name="Gia's 4" xfId="9189" xr:uid="{00000000-0005-0000-0000-000031240000}"/>
    <cellStyle name="Gia's 4 2" xfId="21321" xr:uid="{00000000-0005-0000-0000-000032240000}"/>
    <cellStyle name="Gia's 5" xfId="9190" xr:uid="{00000000-0005-0000-0000-000033240000}"/>
    <cellStyle name="Gia's 5 2" xfId="21320" xr:uid="{00000000-0005-0000-0000-000034240000}"/>
    <cellStyle name="Gia's 6" xfId="9191" xr:uid="{00000000-0005-0000-0000-000035240000}"/>
    <cellStyle name="Gia's 6 2" xfId="21319" xr:uid="{00000000-0005-0000-0000-000036240000}"/>
    <cellStyle name="Gia's 7" xfId="9192" xr:uid="{00000000-0005-0000-0000-000037240000}"/>
    <cellStyle name="Gia's 7 2" xfId="21318" xr:uid="{00000000-0005-0000-0000-000038240000}"/>
    <cellStyle name="Gia's 8" xfId="9193" xr:uid="{00000000-0005-0000-0000-000039240000}"/>
    <cellStyle name="Gia's 8 2" xfId="21317" xr:uid="{00000000-0005-0000-0000-00003A240000}"/>
    <cellStyle name="Gia's 9" xfId="9194" xr:uid="{00000000-0005-0000-0000-00003B240000}"/>
    <cellStyle name="Gia's 9 2" xfId="21316" xr:uid="{00000000-0005-0000-0000-00003C240000}"/>
    <cellStyle name="Good 2" xfId="9195" xr:uid="{00000000-0005-0000-0000-00003D240000}"/>
    <cellStyle name="Good 2 10" xfId="9196" xr:uid="{00000000-0005-0000-0000-00003E240000}"/>
    <cellStyle name="Good 2 11" xfId="9197" xr:uid="{00000000-0005-0000-0000-00003F240000}"/>
    <cellStyle name="Good 2 12" xfId="9198" xr:uid="{00000000-0005-0000-0000-000040240000}"/>
    <cellStyle name="Good 2 2" xfId="9199" xr:uid="{00000000-0005-0000-0000-000041240000}"/>
    <cellStyle name="Good 2 2 2" xfId="9200" xr:uid="{00000000-0005-0000-0000-000042240000}"/>
    <cellStyle name="Good 2 3" xfId="9201" xr:uid="{00000000-0005-0000-0000-000043240000}"/>
    <cellStyle name="Good 2 4" xfId="9202" xr:uid="{00000000-0005-0000-0000-000044240000}"/>
    <cellStyle name="Good 2 5" xfId="9203" xr:uid="{00000000-0005-0000-0000-000045240000}"/>
    <cellStyle name="Good 2 6" xfId="9204" xr:uid="{00000000-0005-0000-0000-000046240000}"/>
    <cellStyle name="Good 2 7" xfId="9205" xr:uid="{00000000-0005-0000-0000-000047240000}"/>
    <cellStyle name="Good 2 8" xfId="9206" xr:uid="{00000000-0005-0000-0000-000048240000}"/>
    <cellStyle name="Good 2 9" xfId="9207" xr:uid="{00000000-0005-0000-0000-000049240000}"/>
    <cellStyle name="Good 3" xfId="9208" xr:uid="{00000000-0005-0000-0000-00004A240000}"/>
    <cellStyle name="Good 3 2" xfId="9209" xr:uid="{00000000-0005-0000-0000-00004B240000}"/>
    <cellStyle name="Good 3 3" xfId="9210" xr:uid="{00000000-0005-0000-0000-00004C240000}"/>
    <cellStyle name="Good 4" xfId="9211" xr:uid="{00000000-0005-0000-0000-00004D240000}"/>
    <cellStyle name="Good 4 2" xfId="9212" xr:uid="{00000000-0005-0000-0000-00004E240000}"/>
    <cellStyle name="Good 4 3" xfId="9213" xr:uid="{00000000-0005-0000-0000-00004F240000}"/>
    <cellStyle name="Good 5" xfId="9214" xr:uid="{00000000-0005-0000-0000-000050240000}"/>
    <cellStyle name="Good 5 2" xfId="9215" xr:uid="{00000000-0005-0000-0000-000051240000}"/>
    <cellStyle name="Good 5 3" xfId="9216" xr:uid="{00000000-0005-0000-0000-000052240000}"/>
    <cellStyle name="Good 6" xfId="9217" xr:uid="{00000000-0005-0000-0000-000053240000}"/>
    <cellStyle name="Good 6 2" xfId="9218" xr:uid="{00000000-0005-0000-0000-000054240000}"/>
    <cellStyle name="Good 6 3" xfId="9219" xr:uid="{00000000-0005-0000-0000-000055240000}"/>
    <cellStyle name="Good 7" xfId="9220" xr:uid="{00000000-0005-0000-0000-000056240000}"/>
    <cellStyle name="greyed" xfId="9221" xr:uid="{00000000-0005-0000-0000-000057240000}"/>
    <cellStyle name="greyed 2" xfId="21315" xr:uid="{00000000-0005-0000-0000-000058240000}"/>
    <cellStyle name="Header1" xfId="9222" xr:uid="{00000000-0005-0000-0000-000059240000}"/>
    <cellStyle name="Header1 2" xfId="9223" xr:uid="{00000000-0005-0000-0000-00005A240000}"/>
    <cellStyle name="Header1 3" xfId="9224" xr:uid="{00000000-0005-0000-0000-00005B240000}"/>
    <cellStyle name="Header2" xfId="9225" xr:uid="{00000000-0005-0000-0000-00005C240000}"/>
    <cellStyle name="Header2 2" xfId="9226" xr:uid="{00000000-0005-0000-0000-00005D240000}"/>
    <cellStyle name="Header2 2 2" xfId="21313" xr:uid="{00000000-0005-0000-0000-00005E240000}"/>
    <cellStyle name="Header2 3" xfId="9227" xr:uid="{00000000-0005-0000-0000-00005F240000}"/>
    <cellStyle name="Header2 3 2" xfId="21312" xr:uid="{00000000-0005-0000-0000-000060240000}"/>
    <cellStyle name="Header2 4" xfId="21314" xr:uid="{00000000-0005-0000-0000-000061240000}"/>
    <cellStyle name="Heading 1 2" xfId="9228" xr:uid="{00000000-0005-0000-0000-000062240000}"/>
    <cellStyle name="Heading 1 2 2" xfId="9229" xr:uid="{00000000-0005-0000-0000-000063240000}"/>
    <cellStyle name="Heading 1 2 2 2" xfId="9230" xr:uid="{00000000-0005-0000-0000-000064240000}"/>
    <cellStyle name="Heading 1 2 3" xfId="9231" xr:uid="{00000000-0005-0000-0000-000065240000}"/>
    <cellStyle name="Heading 1 2 4" xfId="9232" xr:uid="{00000000-0005-0000-0000-000066240000}"/>
    <cellStyle name="Heading 1 3" xfId="9233" xr:uid="{00000000-0005-0000-0000-000067240000}"/>
    <cellStyle name="Heading 1 3 2" xfId="9234" xr:uid="{00000000-0005-0000-0000-000068240000}"/>
    <cellStyle name="Heading 1 3 3" xfId="9235" xr:uid="{00000000-0005-0000-0000-000069240000}"/>
    <cellStyle name="Heading 1 4" xfId="9236" xr:uid="{00000000-0005-0000-0000-00006A240000}"/>
    <cellStyle name="Heading 1 4 2" xfId="9237" xr:uid="{00000000-0005-0000-0000-00006B240000}"/>
    <cellStyle name="Heading 1 4 3" xfId="9238" xr:uid="{00000000-0005-0000-0000-00006C240000}"/>
    <cellStyle name="Heading 1 5" xfId="9239" xr:uid="{00000000-0005-0000-0000-00006D240000}"/>
    <cellStyle name="Heading 1 5 2" xfId="9240" xr:uid="{00000000-0005-0000-0000-00006E240000}"/>
    <cellStyle name="Heading 1 5 3" xfId="9241" xr:uid="{00000000-0005-0000-0000-00006F240000}"/>
    <cellStyle name="Heading 1 6" xfId="9242" xr:uid="{00000000-0005-0000-0000-000070240000}"/>
    <cellStyle name="Heading 1 6 2" xfId="9243" xr:uid="{00000000-0005-0000-0000-000071240000}"/>
    <cellStyle name="Heading 1 6 3" xfId="9244" xr:uid="{00000000-0005-0000-0000-000072240000}"/>
    <cellStyle name="Heading 1 7" xfId="9245" xr:uid="{00000000-0005-0000-0000-000073240000}"/>
    <cellStyle name="Heading 2 2" xfId="9246" xr:uid="{00000000-0005-0000-0000-000074240000}"/>
    <cellStyle name="Heading 2 2 2" xfId="9247" xr:uid="{00000000-0005-0000-0000-000075240000}"/>
    <cellStyle name="Heading 2 2 2 2" xfId="9248" xr:uid="{00000000-0005-0000-0000-000076240000}"/>
    <cellStyle name="Heading 2 2 3" xfId="9249" xr:uid="{00000000-0005-0000-0000-000077240000}"/>
    <cellStyle name="Heading 2 2 4" xfId="9250" xr:uid="{00000000-0005-0000-0000-000078240000}"/>
    <cellStyle name="Heading 2 3" xfId="9251" xr:uid="{00000000-0005-0000-0000-000079240000}"/>
    <cellStyle name="Heading 2 3 2" xfId="9252" xr:uid="{00000000-0005-0000-0000-00007A240000}"/>
    <cellStyle name="Heading 2 3 3" xfId="9253" xr:uid="{00000000-0005-0000-0000-00007B240000}"/>
    <cellStyle name="Heading 2 4" xfId="9254" xr:uid="{00000000-0005-0000-0000-00007C240000}"/>
    <cellStyle name="Heading 2 4 2" xfId="9255" xr:uid="{00000000-0005-0000-0000-00007D240000}"/>
    <cellStyle name="Heading 2 4 3" xfId="9256" xr:uid="{00000000-0005-0000-0000-00007E240000}"/>
    <cellStyle name="Heading 2 5" xfId="9257" xr:uid="{00000000-0005-0000-0000-00007F240000}"/>
    <cellStyle name="Heading 2 5 2" xfId="9258" xr:uid="{00000000-0005-0000-0000-000080240000}"/>
    <cellStyle name="Heading 2 5 3" xfId="9259" xr:uid="{00000000-0005-0000-0000-000081240000}"/>
    <cellStyle name="Heading 2 6" xfId="9260" xr:uid="{00000000-0005-0000-0000-000082240000}"/>
    <cellStyle name="Heading 2 6 2" xfId="9261" xr:uid="{00000000-0005-0000-0000-000083240000}"/>
    <cellStyle name="Heading 2 6 3" xfId="9262" xr:uid="{00000000-0005-0000-0000-000084240000}"/>
    <cellStyle name="Heading 2 7" xfId="9263" xr:uid="{00000000-0005-0000-0000-000085240000}"/>
    <cellStyle name="Heading 3 2" xfId="9264" xr:uid="{00000000-0005-0000-0000-000086240000}"/>
    <cellStyle name="Heading 3 2 2" xfId="9265" xr:uid="{00000000-0005-0000-0000-000087240000}"/>
    <cellStyle name="Heading 3 2 2 2" xfId="9266" xr:uid="{00000000-0005-0000-0000-000088240000}"/>
    <cellStyle name="Heading 3 2 3" xfId="9267" xr:uid="{00000000-0005-0000-0000-000089240000}"/>
    <cellStyle name="Heading 3 2 3 2" xfId="9268" xr:uid="{00000000-0005-0000-0000-00008A240000}"/>
    <cellStyle name="Heading 3 2 4" xfId="9269" xr:uid="{00000000-0005-0000-0000-00008B240000}"/>
    <cellStyle name="Heading 3 2 4 2" xfId="9270" xr:uid="{00000000-0005-0000-0000-00008C240000}"/>
    <cellStyle name="Heading 3 2 5" xfId="9271" xr:uid="{00000000-0005-0000-0000-00008D240000}"/>
    <cellStyle name="Heading 3 3" xfId="9272" xr:uid="{00000000-0005-0000-0000-00008E240000}"/>
    <cellStyle name="Heading 3 3 2" xfId="9273" xr:uid="{00000000-0005-0000-0000-00008F240000}"/>
    <cellStyle name="Heading 3 3 3" xfId="9274" xr:uid="{00000000-0005-0000-0000-000090240000}"/>
    <cellStyle name="Heading 3 4" xfId="9275" xr:uid="{00000000-0005-0000-0000-000091240000}"/>
    <cellStyle name="Heading 3 4 2" xfId="9276" xr:uid="{00000000-0005-0000-0000-000092240000}"/>
    <cellStyle name="Heading 3 4 3" xfId="9277" xr:uid="{00000000-0005-0000-0000-000093240000}"/>
    <cellStyle name="Heading 3 5" xfId="9278" xr:uid="{00000000-0005-0000-0000-000094240000}"/>
    <cellStyle name="Heading 3 5 2" xfId="9279" xr:uid="{00000000-0005-0000-0000-000095240000}"/>
    <cellStyle name="Heading 3 5 3" xfId="9280" xr:uid="{00000000-0005-0000-0000-000096240000}"/>
    <cellStyle name="Heading 3 6" xfId="9281" xr:uid="{00000000-0005-0000-0000-000097240000}"/>
    <cellStyle name="Heading 3 6 2" xfId="9282" xr:uid="{00000000-0005-0000-0000-000098240000}"/>
    <cellStyle name="Heading 3 6 3" xfId="9283" xr:uid="{00000000-0005-0000-0000-000099240000}"/>
    <cellStyle name="Heading 3 7" xfId="9284" xr:uid="{00000000-0005-0000-0000-00009A240000}"/>
    <cellStyle name="Heading 4 2" xfId="9285" xr:uid="{00000000-0005-0000-0000-00009B240000}"/>
    <cellStyle name="Heading 4 2 2" xfId="9286" xr:uid="{00000000-0005-0000-0000-00009C240000}"/>
    <cellStyle name="Heading 4 2 2 2" xfId="9287" xr:uid="{00000000-0005-0000-0000-00009D240000}"/>
    <cellStyle name="Heading 4 2 3" xfId="9288" xr:uid="{00000000-0005-0000-0000-00009E240000}"/>
    <cellStyle name="Heading 4 2 4" xfId="9289" xr:uid="{00000000-0005-0000-0000-00009F240000}"/>
    <cellStyle name="Heading 4 3" xfId="9290" xr:uid="{00000000-0005-0000-0000-0000A0240000}"/>
    <cellStyle name="Heading 4 3 2" xfId="9291" xr:uid="{00000000-0005-0000-0000-0000A1240000}"/>
    <cellStyle name="Heading 4 3 3" xfId="9292" xr:uid="{00000000-0005-0000-0000-0000A2240000}"/>
    <cellStyle name="Heading 4 4" xfId="9293" xr:uid="{00000000-0005-0000-0000-0000A3240000}"/>
    <cellStyle name="Heading 4 4 2" xfId="9294" xr:uid="{00000000-0005-0000-0000-0000A4240000}"/>
    <cellStyle name="Heading 4 4 3" xfId="9295" xr:uid="{00000000-0005-0000-0000-0000A5240000}"/>
    <cellStyle name="Heading 4 5" xfId="9296" xr:uid="{00000000-0005-0000-0000-0000A6240000}"/>
    <cellStyle name="Heading 4 5 2" xfId="9297" xr:uid="{00000000-0005-0000-0000-0000A7240000}"/>
    <cellStyle name="Heading 4 5 3" xfId="9298" xr:uid="{00000000-0005-0000-0000-0000A8240000}"/>
    <cellStyle name="Heading 4 6" xfId="9299" xr:uid="{00000000-0005-0000-0000-0000A9240000}"/>
    <cellStyle name="Heading 4 6 2" xfId="9300" xr:uid="{00000000-0005-0000-0000-0000AA240000}"/>
    <cellStyle name="Heading 4 6 3" xfId="9301" xr:uid="{00000000-0005-0000-0000-0000AB240000}"/>
    <cellStyle name="Heading 4 7" xfId="9302" xr:uid="{00000000-0005-0000-0000-0000AC240000}"/>
    <cellStyle name="Heading A" xfId="9303" xr:uid="{00000000-0005-0000-0000-0000AD240000}"/>
    <cellStyle name="Heading1" xfId="9304" xr:uid="{00000000-0005-0000-0000-0000AE240000}"/>
    <cellStyle name="Heading1 2" xfId="9305" xr:uid="{00000000-0005-0000-0000-0000AF240000}"/>
    <cellStyle name="Heading1 3" xfId="9306" xr:uid="{00000000-0005-0000-0000-0000B0240000}"/>
    <cellStyle name="Heading2" xfId="9307" xr:uid="{00000000-0005-0000-0000-0000B1240000}"/>
    <cellStyle name="Heading2 2" xfId="9308" xr:uid="{00000000-0005-0000-0000-0000B2240000}"/>
    <cellStyle name="Heading2 3" xfId="9309" xr:uid="{00000000-0005-0000-0000-0000B3240000}"/>
    <cellStyle name="Heading3" xfId="9310" xr:uid="{00000000-0005-0000-0000-0000B4240000}"/>
    <cellStyle name="Heading3 2" xfId="9311" xr:uid="{00000000-0005-0000-0000-0000B5240000}"/>
    <cellStyle name="Heading3 3" xfId="9312" xr:uid="{00000000-0005-0000-0000-0000B6240000}"/>
    <cellStyle name="Heading4" xfId="9313" xr:uid="{00000000-0005-0000-0000-0000B7240000}"/>
    <cellStyle name="Heading4 2" xfId="9314" xr:uid="{00000000-0005-0000-0000-0000B8240000}"/>
    <cellStyle name="Heading4 3" xfId="9315" xr:uid="{00000000-0005-0000-0000-0000B9240000}"/>
    <cellStyle name="Heading5" xfId="9316" xr:uid="{00000000-0005-0000-0000-0000BA240000}"/>
    <cellStyle name="Heading5 2" xfId="9317" xr:uid="{00000000-0005-0000-0000-0000BB240000}"/>
    <cellStyle name="Heading5 3" xfId="9318" xr:uid="{00000000-0005-0000-0000-0000BC240000}"/>
    <cellStyle name="Heading6" xfId="9319" xr:uid="{00000000-0005-0000-0000-0000BD240000}"/>
    <cellStyle name="Heading6 2" xfId="9320" xr:uid="{00000000-0005-0000-0000-0000BE240000}"/>
    <cellStyle name="Heading6 3" xfId="9321" xr:uid="{00000000-0005-0000-0000-0000BF240000}"/>
    <cellStyle name="HeadingTable" xfId="9322" xr:uid="{00000000-0005-0000-0000-0000C0240000}"/>
    <cellStyle name="HeadingTable 2" xfId="21311" xr:uid="{00000000-0005-0000-0000-0000C1240000}"/>
    <cellStyle name="highlightExposure" xfId="9323" xr:uid="{00000000-0005-0000-0000-0000C2240000}"/>
    <cellStyle name="highlightExposure 2" xfId="21310" xr:uid="{00000000-0005-0000-0000-0000C3240000}"/>
    <cellStyle name="highlightPercentage" xfId="9324" xr:uid="{00000000-0005-0000-0000-0000C4240000}"/>
    <cellStyle name="highlightPercentage 2" xfId="21309" xr:uid="{00000000-0005-0000-0000-0000C5240000}"/>
    <cellStyle name="highlightText" xfId="9325" xr:uid="{00000000-0005-0000-0000-0000C6240000}"/>
    <cellStyle name="highlightText 2" xfId="21308" xr:uid="{00000000-0005-0000-0000-0000C7240000}"/>
    <cellStyle name="Horizontal" xfId="9326" xr:uid="{00000000-0005-0000-0000-0000C8240000}"/>
    <cellStyle name="Horizontal 2" xfId="9327" xr:uid="{00000000-0005-0000-0000-0000C9240000}"/>
    <cellStyle name="Horizontal 3" xfId="9328" xr:uid="{00000000-0005-0000-0000-0000CA240000}"/>
    <cellStyle name="Hyperlink" xfId="17" builtinId="8"/>
    <cellStyle name="Hyperlink 2" xfId="9329" xr:uid="{00000000-0005-0000-0000-0000CC240000}"/>
    <cellStyle name="Hyperlink 2 2" xfId="9330" xr:uid="{00000000-0005-0000-0000-0000CD240000}"/>
    <cellStyle name="Hyperlink 2 3" xfId="9331" xr:uid="{00000000-0005-0000-0000-0000CE240000}"/>
    <cellStyle name="Îáû÷íûé_23_1 " xfId="9332" xr:uid="{00000000-0005-0000-0000-0000CF240000}"/>
    <cellStyle name="Input 2" xfId="9333" xr:uid="{00000000-0005-0000-0000-0000D0240000}"/>
    <cellStyle name="Input 2 10" xfId="9334" xr:uid="{00000000-0005-0000-0000-0000D1240000}"/>
    <cellStyle name="Input 2 10 2" xfId="9335" xr:uid="{00000000-0005-0000-0000-0000D2240000}"/>
    <cellStyle name="Input 2 10 2 2" xfId="21306" xr:uid="{00000000-0005-0000-0000-0000D3240000}"/>
    <cellStyle name="Input 2 10 3" xfId="9336" xr:uid="{00000000-0005-0000-0000-0000D4240000}"/>
    <cellStyle name="Input 2 10 3 2" xfId="21305" xr:uid="{00000000-0005-0000-0000-0000D5240000}"/>
    <cellStyle name="Input 2 10 4" xfId="9337" xr:uid="{00000000-0005-0000-0000-0000D6240000}"/>
    <cellStyle name="Input 2 10 4 2" xfId="21304" xr:uid="{00000000-0005-0000-0000-0000D7240000}"/>
    <cellStyle name="Input 2 10 5" xfId="9338" xr:uid="{00000000-0005-0000-0000-0000D8240000}"/>
    <cellStyle name="Input 2 10 5 2" xfId="21303" xr:uid="{00000000-0005-0000-0000-0000D9240000}"/>
    <cellStyle name="Input 2 11" xfId="9339" xr:uid="{00000000-0005-0000-0000-0000DA240000}"/>
    <cellStyle name="Input 2 11 2" xfId="9340" xr:uid="{00000000-0005-0000-0000-0000DB240000}"/>
    <cellStyle name="Input 2 11 2 2" xfId="21301" xr:uid="{00000000-0005-0000-0000-0000DC240000}"/>
    <cellStyle name="Input 2 11 3" xfId="9341" xr:uid="{00000000-0005-0000-0000-0000DD240000}"/>
    <cellStyle name="Input 2 11 3 2" xfId="21300" xr:uid="{00000000-0005-0000-0000-0000DE240000}"/>
    <cellStyle name="Input 2 11 4" xfId="9342" xr:uid="{00000000-0005-0000-0000-0000DF240000}"/>
    <cellStyle name="Input 2 11 4 2" xfId="21299" xr:uid="{00000000-0005-0000-0000-0000E0240000}"/>
    <cellStyle name="Input 2 11 5" xfId="9343" xr:uid="{00000000-0005-0000-0000-0000E1240000}"/>
    <cellStyle name="Input 2 11 5 2" xfId="21298" xr:uid="{00000000-0005-0000-0000-0000E2240000}"/>
    <cellStyle name="Input 2 11 6" xfId="21302" xr:uid="{00000000-0005-0000-0000-0000E3240000}"/>
    <cellStyle name="Input 2 12" xfId="9344" xr:uid="{00000000-0005-0000-0000-0000E4240000}"/>
    <cellStyle name="Input 2 12 2" xfId="9345" xr:uid="{00000000-0005-0000-0000-0000E5240000}"/>
    <cellStyle name="Input 2 12 2 2" xfId="21296" xr:uid="{00000000-0005-0000-0000-0000E6240000}"/>
    <cellStyle name="Input 2 12 3" xfId="9346" xr:uid="{00000000-0005-0000-0000-0000E7240000}"/>
    <cellStyle name="Input 2 12 3 2" xfId="21295" xr:uid="{00000000-0005-0000-0000-0000E8240000}"/>
    <cellStyle name="Input 2 12 4" xfId="9347" xr:uid="{00000000-0005-0000-0000-0000E9240000}"/>
    <cellStyle name="Input 2 12 4 2" xfId="21294" xr:uid="{00000000-0005-0000-0000-0000EA240000}"/>
    <cellStyle name="Input 2 12 5" xfId="9348" xr:uid="{00000000-0005-0000-0000-0000EB240000}"/>
    <cellStyle name="Input 2 12 5 2" xfId="21293" xr:uid="{00000000-0005-0000-0000-0000EC240000}"/>
    <cellStyle name="Input 2 12 6" xfId="21297" xr:uid="{00000000-0005-0000-0000-0000ED240000}"/>
    <cellStyle name="Input 2 13" xfId="9349" xr:uid="{00000000-0005-0000-0000-0000EE240000}"/>
    <cellStyle name="Input 2 13 2" xfId="9350" xr:uid="{00000000-0005-0000-0000-0000EF240000}"/>
    <cellStyle name="Input 2 13 2 2" xfId="21291" xr:uid="{00000000-0005-0000-0000-0000F0240000}"/>
    <cellStyle name="Input 2 13 3" xfId="9351" xr:uid="{00000000-0005-0000-0000-0000F1240000}"/>
    <cellStyle name="Input 2 13 3 2" xfId="21290" xr:uid="{00000000-0005-0000-0000-0000F2240000}"/>
    <cellStyle name="Input 2 13 4" xfId="9352" xr:uid="{00000000-0005-0000-0000-0000F3240000}"/>
    <cellStyle name="Input 2 13 4 2" xfId="21289" xr:uid="{00000000-0005-0000-0000-0000F4240000}"/>
    <cellStyle name="Input 2 13 5" xfId="21292" xr:uid="{00000000-0005-0000-0000-0000F5240000}"/>
    <cellStyle name="Input 2 14" xfId="9353" xr:uid="{00000000-0005-0000-0000-0000F6240000}"/>
    <cellStyle name="Input 2 14 2" xfId="21288" xr:uid="{00000000-0005-0000-0000-0000F7240000}"/>
    <cellStyle name="Input 2 15" xfId="9354" xr:uid="{00000000-0005-0000-0000-0000F8240000}"/>
    <cellStyle name="Input 2 15 2" xfId="21287" xr:uid="{00000000-0005-0000-0000-0000F9240000}"/>
    <cellStyle name="Input 2 16" xfId="9355" xr:uid="{00000000-0005-0000-0000-0000FA240000}"/>
    <cellStyle name="Input 2 16 2" xfId="21286" xr:uid="{00000000-0005-0000-0000-0000FB240000}"/>
    <cellStyle name="Input 2 17" xfId="21307" xr:uid="{00000000-0005-0000-0000-0000FC240000}"/>
    <cellStyle name="Input 2 2" xfId="9356" xr:uid="{00000000-0005-0000-0000-0000FD240000}"/>
    <cellStyle name="Input 2 2 10" xfId="21285" xr:uid="{00000000-0005-0000-0000-0000FE240000}"/>
    <cellStyle name="Input 2 2 2" xfId="9357" xr:uid="{00000000-0005-0000-0000-0000FF240000}"/>
    <cellStyle name="Input 2 2 2 2" xfId="9358" xr:uid="{00000000-0005-0000-0000-000000250000}"/>
    <cellStyle name="Input 2 2 2 2 2" xfId="21283" xr:uid="{00000000-0005-0000-0000-000001250000}"/>
    <cellStyle name="Input 2 2 2 3" xfId="9359" xr:uid="{00000000-0005-0000-0000-000002250000}"/>
    <cellStyle name="Input 2 2 2 3 2" xfId="21282" xr:uid="{00000000-0005-0000-0000-000003250000}"/>
    <cellStyle name="Input 2 2 2 4" xfId="9360" xr:uid="{00000000-0005-0000-0000-000004250000}"/>
    <cellStyle name="Input 2 2 2 4 2" xfId="21281" xr:uid="{00000000-0005-0000-0000-000005250000}"/>
    <cellStyle name="Input 2 2 2 5" xfId="21284" xr:uid="{00000000-0005-0000-0000-000006250000}"/>
    <cellStyle name="Input 2 2 3" xfId="9361" xr:uid="{00000000-0005-0000-0000-000007250000}"/>
    <cellStyle name="Input 2 2 3 2" xfId="9362" xr:uid="{00000000-0005-0000-0000-000008250000}"/>
    <cellStyle name="Input 2 2 3 2 2" xfId="21279" xr:uid="{00000000-0005-0000-0000-000009250000}"/>
    <cellStyle name="Input 2 2 3 3" xfId="9363" xr:uid="{00000000-0005-0000-0000-00000A250000}"/>
    <cellStyle name="Input 2 2 3 3 2" xfId="21278" xr:uid="{00000000-0005-0000-0000-00000B250000}"/>
    <cellStyle name="Input 2 2 3 4" xfId="9364" xr:uid="{00000000-0005-0000-0000-00000C250000}"/>
    <cellStyle name="Input 2 2 3 4 2" xfId="21277" xr:uid="{00000000-0005-0000-0000-00000D250000}"/>
    <cellStyle name="Input 2 2 3 5" xfId="21280" xr:uid="{00000000-0005-0000-0000-00000E250000}"/>
    <cellStyle name="Input 2 2 4" xfId="9365" xr:uid="{00000000-0005-0000-0000-00000F250000}"/>
    <cellStyle name="Input 2 2 4 2" xfId="9366" xr:uid="{00000000-0005-0000-0000-000010250000}"/>
    <cellStyle name="Input 2 2 4 2 2" xfId="21275" xr:uid="{00000000-0005-0000-0000-000011250000}"/>
    <cellStyle name="Input 2 2 4 3" xfId="9367" xr:uid="{00000000-0005-0000-0000-000012250000}"/>
    <cellStyle name="Input 2 2 4 3 2" xfId="21274" xr:uid="{00000000-0005-0000-0000-000013250000}"/>
    <cellStyle name="Input 2 2 4 4" xfId="9368" xr:uid="{00000000-0005-0000-0000-000014250000}"/>
    <cellStyle name="Input 2 2 4 4 2" xfId="21273" xr:uid="{00000000-0005-0000-0000-000015250000}"/>
    <cellStyle name="Input 2 2 4 5" xfId="21276" xr:uid="{00000000-0005-0000-0000-000016250000}"/>
    <cellStyle name="Input 2 2 5" xfId="9369" xr:uid="{00000000-0005-0000-0000-000017250000}"/>
    <cellStyle name="Input 2 2 5 2" xfId="9370" xr:uid="{00000000-0005-0000-0000-000018250000}"/>
    <cellStyle name="Input 2 2 5 2 2" xfId="21271" xr:uid="{00000000-0005-0000-0000-000019250000}"/>
    <cellStyle name="Input 2 2 5 3" xfId="9371" xr:uid="{00000000-0005-0000-0000-00001A250000}"/>
    <cellStyle name="Input 2 2 5 3 2" xfId="21270" xr:uid="{00000000-0005-0000-0000-00001B250000}"/>
    <cellStyle name="Input 2 2 5 4" xfId="9372" xr:uid="{00000000-0005-0000-0000-00001C250000}"/>
    <cellStyle name="Input 2 2 5 4 2" xfId="21269" xr:uid="{00000000-0005-0000-0000-00001D250000}"/>
    <cellStyle name="Input 2 2 5 5" xfId="21272" xr:uid="{00000000-0005-0000-0000-00001E250000}"/>
    <cellStyle name="Input 2 2 6" xfId="9373" xr:uid="{00000000-0005-0000-0000-00001F250000}"/>
    <cellStyle name="Input 2 2 6 2" xfId="21268" xr:uid="{00000000-0005-0000-0000-000020250000}"/>
    <cellStyle name="Input 2 2 7" xfId="9374" xr:uid="{00000000-0005-0000-0000-000021250000}"/>
    <cellStyle name="Input 2 2 7 2" xfId="21267" xr:uid="{00000000-0005-0000-0000-000022250000}"/>
    <cellStyle name="Input 2 2 8" xfId="9375" xr:uid="{00000000-0005-0000-0000-000023250000}"/>
    <cellStyle name="Input 2 2 8 2" xfId="21266" xr:uid="{00000000-0005-0000-0000-000024250000}"/>
    <cellStyle name="Input 2 2 9" xfId="9376" xr:uid="{00000000-0005-0000-0000-000025250000}"/>
    <cellStyle name="Input 2 2 9 2" xfId="21265" xr:uid="{00000000-0005-0000-0000-000026250000}"/>
    <cellStyle name="Input 2 3" xfId="9377" xr:uid="{00000000-0005-0000-0000-000027250000}"/>
    <cellStyle name="Input 2 3 2" xfId="9378" xr:uid="{00000000-0005-0000-0000-000028250000}"/>
    <cellStyle name="Input 2 3 2 2" xfId="21264" xr:uid="{00000000-0005-0000-0000-000029250000}"/>
    <cellStyle name="Input 2 3 3" xfId="9379" xr:uid="{00000000-0005-0000-0000-00002A250000}"/>
    <cellStyle name="Input 2 3 3 2" xfId="21263" xr:uid="{00000000-0005-0000-0000-00002B250000}"/>
    <cellStyle name="Input 2 3 4" xfId="9380" xr:uid="{00000000-0005-0000-0000-00002C250000}"/>
    <cellStyle name="Input 2 3 4 2" xfId="21262" xr:uid="{00000000-0005-0000-0000-00002D250000}"/>
    <cellStyle name="Input 2 3 5" xfId="9381" xr:uid="{00000000-0005-0000-0000-00002E250000}"/>
    <cellStyle name="Input 2 3 5 2" xfId="21261" xr:uid="{00000000-0005-0000-0000-00002F250000}"/>
    <cellStyle name="Input 2 4" xfId="9382" xr:uid="{00000000-0005-0000-0000-000030250000}"/>
    <cellStyle name="Input 2 4 2" xfId="9383" xr:uid="{00000000-0005-0000-0000-000031250000}"/>
    <cellStyle name="Input 2 4 2 2" xfId="21260" xr:uid="{00000000-0005-0000-0000-000032250000}"/>
    <cellStyle name="Input 2 4 3" xfId="9384" xr:uid="{00000000-0005-0000-0000-000033250000}"/>
    <cellStyle name="Input 2 4 3 2" xfId="21259" xr:uid="{00000000-0005-0000-0000-000034250000}"/>
    <cellStyle name="Input 2 4 4" xfId="9385" xr:uid="{00000000-0005-0000-0000-000035250000}"/>
    <cellStyle name="Input 2 4 4 2" xfId="21258" xr:uid="{00000000-0005-0000-0000-000036250000}"/>
    <cellStyle name="Input 2 4 5" xfId="9386" xr:uid="{00000000-0005-0000-0000-000037250000}"/>
    <cellStyle name="Input 2 4 5 2" xfId="21257" xr:uid="{00000000-0005-0000-0000-000038250000}"/>
    <cellStyle name="Input 2 5" xfId="9387" xr:uid="{00000000-0005-0000-0000-000039250000}"/>
    <cellStyle name="Input 2 5 2" xfId="9388" xr:uid="{00000000-0005-0000-0000-00003A250000}"/>
    <cellStyle name="Input 2 5 2 2" xfId="21256" xr:uid="{00000000-0005-0000-0000-00003B250000}"/>
    <cellStyle name="Input 2 5 3" xfId="9389" xr:uid="{00000000-0005-0000-0000-00003C250000}"/>
    <cellStyle name="Input 2 5 3 2" xfId="21255" xr:uid="{00000000-0005-0000-0000-00003D250000}"/>
    <cellStyle name="Input 2 5 4" xfId="9390" xr:uid="{00000000-0005-0000-0000-00003E250000}"/>
    <cellStyle name="Input 2 5 4 2" xfId="21254" xr:uid="{00000000-0005-0000-0000-00003F250000}"/>
    <cellStyle name="Input 2 5 5" xfId="9391" xr:uid="{00000000-0005-0000-0000-000040250000}"/>
    <cellStyle name="Input 2 5 5 2" xfId="21253" xr:uid="{00000000-0005-0000-0000-000041250000}"/>
    <cellStyle name="Input 2 6" xfId="9392" xr:uid="{00000000-0005-0000-0000-000042250000}"/>
    <cellStyle name="Input 2 6 2" xfId="9393" xr:uid="{00000000-0005-0000-0000-000043250000}"/>
    <cellStyle name="Input 2 6 2 2" xfId="21252" xr:uid="{00000000-0005-0000-0000-000044250000}"/>
    <cellStyle name="Input 2 6 3" xfId="9394" xr:uid="{00000000-0005-0000-0000-000045250000}"/>
    <cellStyle name="Input 2 6 3 2" xfId="21251" xr:uid="{00000000-0005-0000-0000-000046250000}"/>
    <cellStyle name="Input 2 6 4" xfId="9395" xr:uid="{00000000-0005-0000-0000-000047250000}"/>
    <cellStyle name="Input 2 6 4 2" xfId="21250" xr:uid="{00000000-0005-0000-0000-000048250000}"/>
    <cellStyle name="Input 2 6 5" xfId="9396" xr:uid="{00000000-0005-0000-0000-000049250000}"/>
    <cellStyle name="Input 2 6 5 2" xfId="21249" xr:uid="{00000000-0005-0000-0000-00004A250000}"/>
    <cellStyle name="Input 2 7" xfId="9397" xr:uid="{00000000-0005-0000-0000-00004B250000}"/>
    <cellStyle name="Input 2 7 2" xfId="9398" xr:uid="{00000000-0005-0000-0000-00004C250000}"/>
    <cellStyle name="Input 2 7 2 2" xfId="21248" xr:uid="{00000000-0005-0000-0000-00004D250000}"/>
    <cellStyle name="Input 2 7 3" xfId="9399" xr:uid="{00000000-0005-0000-0000-00004E250000}"/>
    <cellStyle name="Input 2 7 3 2" xfId="21247" xr:uid="{00000000-0005-0000-0000-00004F250000}"/>
    <cellStyle name="Input 2 7 4" xfId="9400" xr:uid="{00000000-0005-0000-0000-000050250000}"/>
    <cellStyle name="Input 2 7 4 2" xfId="21246" xr:uid="{00000000-0005-0000-0000-000051250000}"/>
    <cellStyle name="Input 2 7 5" xfId="9401" xr:uid="{00000000-0005-0000-0000-000052250000}"/>
    <cellStyle name="Input 2 7 5 2" xfId="21245" xr:uid="{00000000-0005-0000-0000-000053250000}"/>
    <cellStyle name="Input 2 8" xfId="9402" xr:uid="{00000000-0005-0000-0000-000054250000}"/>
    <cellStyle name="Input 2 8 2" xfId="9403" xr:uid="{00000000-0005-0000-0000-000055250000}"/>
    <cellStyle name="Input 2 8 2 2" xfId="21244" xr:uid="{00000000-0005-0000-0000-000056250000}"/>
    <cellStyle name="Input 2 8 3" xfId="9404" xr:uid="{00000000-0005-0000-0000-000057250000}"/>
    <cellStyle name="Input 2 8 3 2" xfId="21243" xr:uid="{00000000-0005-0000-0000-000058250000}"/>
    <cellStyle name="Input 2 8 4" xfId="9405" xr:uid="{00000000-0005-0000-0000-000059250000}"/>
    <cellStyle name="Input 2 8 4 2" xfId="21242" xr:uid="{00000000-0005-0000-0000-00005A250000}"/>
    <cellStyle name="Input 2 8 5" xfId="9406" xr:uid="{00000000-0005-0000-0000-00005B250000}"/>
    <cellStyle name="Input 2 8 5 2" xfId="21241" xr:uid="{00000000-0005-0000-0000-00005C250000}"/>
    <cellStyle name="Input 2 9" xfId="9407" xr:uid="{00000000-0005-0000-0000-00005D250000}"/>
    <cellStyle name="Input 2 9 2" xfId="9408" xr:uid="{00000000-0005-0000-0000-00005E250000}"/>
    <cellStyle name="Input 2 9 2 2" xfId="21240" xr:uid="{00000000-0005-0000-0000-00005F250000}"/>
    <cellStyle name="Input 2 9 3" xfId="9409" xr:uid="{00000000-0005-0000-0000-000060250000}"/>
    <cellStyle name="Input 2 9 3 2" xfId="21239" xr:uid="{00000000-0005-0000-0000-000061250000}"/>
    <cellStyle name="Input 2 9 4" xfId="9410" xr:uid="{00000000-0005-0000-0000-000062250000}"/>
    <cellStyle name="Input 2 9 4 2" xfId="21238" xr:uid="{00000000-0005-0000-0000-000063250000}"/>
    <cellStyle name="Input 2 9 5" xfId="9411" xr:uid="{00000000-0005-0000-0000-000064250000}"/>
    <cellStyle name="Input 2 9 5 2" xfId="21237" xr:uid="{00000000-0005-0000-0000-000065250000}"/>
    <cellStyle name="Input 3" xfId="9412" xr:uid="{00000000-0005-0000-0000-000066250000}"/>
    <cellStyle name="Input 3 2" xfId="9413" xr:uid="{00000000-0005-0000-0000-000067250000}"/>
    <cellStyle name="Input 3 2 2" xfId="21235" xr:uid="{00000000-0005-0000-0000-000068250000}"/>
    <cellStyle name="Input 3 3" xfId="9414" xr:uid="{00000000-0005-0000-0000-000069250000}"/>
    <cellStyle name="Input 3 3 2" xfId="21234" xr:uid="{00000000-0005-0000-0000-00006A250000}"/>
    <cellStyle name="Input 3 4" xfId="21236" xr:uid="{00000000-0005-0000-0000-00006B250000}"/>
    <cellStyle name="Input 4" xfId="9415" xr:uid="{00000000-0005-0000-0000-00006C250000}"/>
    <cellStyle name="Input 4 2" xfId="9416" xr:uid="{00000000-0005-0000-0000-00006D250000}"/>
    <cellStyle name="Input 4 2 2" xfId="21232" xr:uid="{00000000-0005-0000-0000-00006E250000}"/>
    <cellStyle name="Input 4 3" xfId="9417" xr:uid="{00000000-0005-0000-0000-00006F250000}"/>
    <cellStyle name="Input 4 3 2" xfId="21231" xr:uid="{00000000-0005-0000-0000-000070250000}"/>
    <cellStyle name="Input 4 4" xfId="21233" xr:uid="{00000000-0005-0000-0000-000071250000}"/>
    <cellStyle name="Input 5" xfId="9418" xr:uid="{00000000-0005-0000-0000-000072250000}"/>
    <cellStyle name="Input 5 2" xfId="9419" xr:uid="{00000000-0005-0000-0000-000073250000}"/>
    <cellStyle name="Input 5 2 2" xfId="21229" xr:uid="{00000000-0005-0000-0000-000074250000}"/>
    <cellStyle name="Input 5 3" xfId="9420" xr:uid="{00000000-0005-0000-0000-000075250000}"/>
    <cellStyle name="Input 5 3 2" xfId="21228" xr:uid="{00000000-0005-0000-0000-000076250000}"/>
    <cellStyle name="Input 5 4" xfId="21230" xr:uid="{00000000-0005-0000-0000-000077250000}"/>
    <cellStyle name="Input 6" xfId="9421" xr:uid="{00000000-0005-0000-0000-000078250000}"/>
    <cellStyle name="Input 6 2" xfId="9422" xr:uid="{00000000-0005-0000-0000-000079250000}"/>
    <cellStyle name="Input 6 2 2" xfId="21226" xr:uid="{00000000-0005-0000-0000-00007A250000}"/>
    <cellStyle name="Input 6 3" xfId="9423" xr:uid="{00000000-0005-0000-0000-00007B250000}"/>
    <cellStyle name="Input 6 3 2" xfId="21225" xr:uid="{00000000-0005-0000-0000-00007C250000}"/>
    <cellStyle name="Input 6 4" xfId="21227" xr:uid="{00000000-0005-0000-0000-00007D250000}"/>
    <cellStyle name="Input 7" xfId="9424" xr:uid="{00000000-0005-0000-0000-00007E250000}"/>
    <cellStyle name="Input 7 2" xfId="21224" xr:uid="{00000000-0005-0000-0000-00007F250000}"/>
    <cellStyle name="inputExposure" xfId="9425" xr:uid="{00000000-0005-0000-0000-000080250000}"/>
    <cellStyle name="inputExposure 2" xfId="21223" xr:uid="{00000000-0005-0000-0000-000081250000}"/>
    <cellStyle name="Link Currency (0)" xfId="9426" xr:uid="{00000000-0005-0000-0000-000082250000}"/>
    <cellStyle name="Link Currency (2)" xfId="9427" xr:uid="{00000000-0005-0000-0000-000083250000}"/>
    <cellStyle name="Link Units (0)" xfId="9428" xr:uid="{00000000-0005-0000-0000-000084250000}"/>
    <cellStyle name="Link Units (1)" xfId="9429" xr:uid="{00000000-0005-0000-0000-000085250000}"/>
    <cellStyle name="Link Units (2)" xfId="9430" xr:uid="{00000000-0005-0000-0000-000086250000}"/>
    <cellStyle name="Linked Cell 2" xfId="9431" xr:uid="{00000000-0005-0000-0000-000087250000}"/>
    <cellStyle name="Linked Cell 2 10" xfId="9432" xr:uid="{00000000-0005-0000-0000-000088250000}"/>
    <cellStyle name="Linked Cell 2 11" xfId="9433" xr:uid="{00000000-0005-0000-0000-000089250000}"/>
    <cellStyle name="Linked Cell 2 12" xfId="9434" xr:uid="{00000000-0005-0000-0000-00008A250000}"/>
    <cellStyle name="Linked Cell 2 2" xfId="9435" xr:uid="{00000000-0005-0000-0000-00008B250000}"/>
    <cellStyle name="Linked Cell 2 2 2" xfId="9436" xr:uid="{00000000-0005-0000-0000-00008C250000}"/>
    <cellStyle name="Linked Cell 2 3" xfId="9437" xr:uid="{00000000-0005-0000-0000-00008D250000}"/>
    <cellStyle name="Linked Cell 2 4" xfId="9438" xr:uid="{00000000-0005-0000-0000-00008E250000}"/>
    <cellStyle name="Linked Cell 2 5" xfId="9439" xr:uid="{00000000-0005-0000-0000-00008F250000}"/>
    <cellStyle name="Linked Cell 2 6" xfId="9440" xr:uid="{00000000-0005-0000-0000-000090250000}"/>
    <cellStyle name="Linked Cell 2 7" xfId="9441" xr:uid="{00000000-0005-0000-0000-000091250000}"/>
    <cellStyle name="Linked Cell 2 8" xfId="9442" xr:uid="{00000000-0005-0000-0000-000092250000}"/>
    <cellStyle name="Linked Cell 2 9" xfId="9443" xr:uid="{00000000-0005-0000-0000-000093250000}"/>
    <cellStyle name="Linked Cell 3" xfId="9444" xr:uid="{00000000-0005-0000-0000-000094250000}"/>
    <cellStyle name="Linked Cell 3 2" xfId="9445" xr:uid="{00000000-0005-0000-0000-000095250000}"/>
    <cellStyle name="Linked Cell 3 3" xfId="9446" xr:uid="{00000000-0005-0000-0000-000096250000}"/>
    <cellStyle name="Linked Cell 4" xfId="9447" xr:uid="{00000000-0005-0000-0000-000097250000}"/>
    <cellStyle name="Linked Cell 4 2" xfId="9448" xr:uid="{00000000-0005-0000-0000-000098250000}"/>
    <cellStyle name="Linked Cell 4 3" xfId="9449" xr:uid="{00000000-0005-0000-0000-000099250000}"/>
    <cellStyle name="Linked Cell 5" xfId="9450" xr:uid="{00000000-0005-0000-0000-00009A250000}"/>
    <cellStyle name="Linked Cell 5 2" xfId="9451" xr:uid="{00000000-0005-0000-0000-00009B250000}"/>
    <cellStyle name="Linked Cell 5 3" xfId="9452" xr:uid="{00000000-0005-0000-0000-00009C250000}"/>
    <cellStyle name="Linked Cell 6" xfId="9453" xr:uid="{00000000-0005-0000-0000-00009D250000}"/>
    <cellStyle name="Linked Cell 6 2" xfId="9454" xr:uid="{00000000-0005-0000-0000-00009E250000}"/>
    <cellStyle name="Linked Cell 6 3" xfId="9455" xr:uid="{00000000-0005-0000-0000-00009F250000}"/>
    <cellStyle name="Linked Cell 7" xfId="9456" xr:uid="{00000000-0005-0000-0000-0000A0250000}"/>
    <cellStyle name="Matrix" xfId="9457" xr:uid="{00000000-0005-0000-0000-0000A1250000}"/>
    <cellStyle name="Matrix 2" xfId="9458" xr:uid="{00000000-0005-0000-0000-0000A2250000}"/>
    <cellStyle name="Matrix 3" xfId="9459" xr:uid="{00000000-0005-0000-0000-0000A3250000}"/>
    <cellStyle name="Millares [0]_A" xfId="9460" xr:uid="{00000000-0005-0000-0000-0000A4250000}"/>
    <cellStyle name="Millares_A" xfId="9461" xr:uid="{00000000-0005-0000-0000-0000A5250000}"/>
    <cellStyle name="Moneda [0]_A" xfId="9462" xr:uid="{00000000-0005-0000-0000-0000A6250000}"/>
    <cellStyle name="Moneda_A" xfId="9463" xr:uid="{00000000-0005-0000-0000-0000A7250000}"/>
    <cellStyle name="Neutral 2" xfId="9464" xr:uid="{00000000-0005-0000-0000-0000A8250000}"/>
    <cellStyle name="Neutral 2 10" xfId="9465" xr:uid="{00000000-0005-0000-0000-0000A9250000}"/>
    <cellStyle name="Neutral 2 11" xfId="9466" xr:uid="{00000000-0005-0000-0000-0000AA250000}"/>
    <cellStyle name="Neutral 2 12" xfId="9467" xr:uid="{00000000-0005-0000-0000-0000AB250000}"/>
    <cellStyle name="Neutral 2 2" xfId="9468" xr:uid="{00000000-0005-0000-0000-0000AC250000}"/>
    <cellStyle name="Neutral 2 2 2" xfId="9469" xr:uid="{00000000-0005-0000-0000-0000AD250000}"/>
    <cellStyle name="Neutral 2 3" xfId="9470" xr:uid="{00000000-0005-0000-0000-0000AE250000}"/>
    <cellStyle name="Neutral 2 4" xfId="9471" xr:uid="{00000000-0005-0000-0000-0000AF250000}"/>
    <cellStyle name="Neutral 2 5" xfId="9472" xr:uid="{00000000-0005-0000-0000-0000B0250000}"/>
    <cellStyle name="Neutral 2 6" xfId="9473" xr:uid="{00000000-0005-0000-0000-0000B1250000}"/>
    <cellStyle name="Neutral 2 7" xfId="9474" xr:uid="{00000000-0005-0000-0000-0000B2250000}"/>
    <cellStyle name="Neutral 2 8" xfId="9475" xr:uid="{00000000-0005-0000-0000-0000B3250000}"/>
    <cellStyle name="Neutral 2 9" xfId="9476" xr:uid="{00000000-0005-0000-0000-0000B4250000}"/>
    <cellStyle name="Neutral 3" xfId="9477" xr:uid="{00000000-0005-0000-0000-0000B5250000}"/>
    <cellStyle name="Neutral 3 2" xfId="9478" xr:uid="{00000000-0005-0000-0000-0000B6250000}"/>
    <cellStyle name="Neutral 3 3" xfId="9479" xr:uid="{00000000-0005-0000-0000-0000B7250000}"/>
    <cellStyle name="Neutral 4" xfId="9480" xr:uid="{00000000-0005-0000-0000-0000B8250000}"/>
    <cellStyle name="Neutral 4 2" xfId="9481" xr:uid="{00000000-0005-0000-0000-0000B9250000}"/>
    <cellStyle name="Neutral 4 3" xfId="9482" xr:uid="{00000000-0005-0000-0000-0000BA250000}"/>
    <cellStyle name="Neutral 5" xfId="9483" xr:uid="{00000000-0005-0000-0000-0000BB250000}"/>
    <cellStyle name="Neutral 5 2" xfId="9484" xr:uid="{00000000-0005-0000-0000-0000BC250000}"/>
    <cellStyle name="Neutral 5 3" xfId="9485" xr:uid="{00000000-0005-0000-0000-0000BD250000}"/>
    <cellStyle name="Neutral 6" xfId="9486" xr:uid="{00000000-0005-0000-0000-0000BE250000}"/>
    <cellStyle name="Neutral 6 2" xfId="9487" xr:uid="{00000000-0005-0000-0000-0000BF250000}"/>
    <cellStyle name="Neutral 6 3" xfId="9488" xr:uid="{00000000-0005-0000-0000-0000C0250000}"/>
    <cellStyle name="Neutral 7" xfId="9489" xr:uid="{00000000-0005-0000-0000-0000C1250000}"/>
    <cellStyle name="nopl_WCP.XLS" xfId="9490" xr:uid="{00000000-0005-0000-0000-0000C2250000}"/>
    <cellStyle name="Norma11l" xfId="9491" xr:uid="{00000000-0005-0000-0000-0000C3250000}"/>
    <cellStyle name="Norma11l 2" xfId="9492" xr:uid="{00000000-0005-0000-0000-0000C4250000}"/>
    <cellStyle name="Norma11l 3" xfId="9493" xr:uid="{00000000-0005-0000-0000-0000C5250000}"/>
    <cellStyle name="Normal" xfId="0" builtinId="0"/>
    <cellStyle name="Normal 10" xfId="9494" xr:uid="{00000000-0005-0000-0000-0000C7250000}"/>
    <cellStyle name="Normal 10 10" xfId="9495" xr:uid="{00000000-0005-0000-0000-0000C8250000}"/>
    <cellStyle name="Normal 10 10 2" xfId="9496" xr:uid="{00000000-0005-0000-0000-0000C9250000}"/>
    <cellStyle name="Normal 10 10 2 2" xfId="9497" xr:uid="{00000000-0005-0000-0000-0000CA250000}"/>
    <cellStyle name="Normal 10 10 2 2 2" xfId="9498" xr:uid="{00000000-0005-0000-0000-0000CB250000}"/>
    <cellStyle name="Normal 10 10 2 2 3" xfId="9499" xr:uid="{00000000-0005-0000-0000-0000CC250000}"/>
    <cellStyle name="Normal 10 10 2 2 4" xfId="9500" xr:uid="{00000000-0005-0000-0000-0000CD250000}"/>
    <cellStyle name="Normal 10 10 2 3" xfId="9501" xr:uid="{00000000-0005-0000-0000-0000CE250000}"/>
    <cellStyle name="Normal 10 10 2 4" xfId="9502" xr:uid="{00000000-0005-0000-0000-0000CF250000}"/>
    <cellStyle name="Normal 10 10 2 5" xfId="9503" xr:uid="{00000000-0005-0000-0000-0000D0250000}"/>
    <cellStyle name="Normal 10 10 3" xfId="9504" xr:uid="{00000000-0005-0000-0000-0000D1250000}"/>
    <cellStyle name="Normal 10 10 3 2" xfId="9505" xr:uid="{00000000-0005-0000-0000-0000D2250000}"/>
    <cellStyle name="Normal 10 10 3 3" xfId="9506" xr:uid="{00000000-0005-0000-0000-0000D3250000}"/>
    <cellStyle name="Normal 10 10 3 4" xfId="9507" xr:uid="{00000000-0005-0000-0000-0000D4250000}"/>
    <cellStyle name="Normal 10 10 4" xfId="9508" xr:uid="{00000000-0005-0000-0000-0000D5250000}"/>
    <cellStyle name="Normal 10 10 5" xfId="9509" xr:uid="{00000000-0005-0000-0000-0000D6250000}"/>
    <cellStyle name="Normal 10 10 6" xfId="9510" xr:uid="{00000000-0005-0000-0000-0000D7250000}"/>
    <cellStyle name="Normal 10 11" xfId="9511" xr:uid="{00000000-0005-0000-0000-0000D8250000}"/>
    <cellStyle name="Normal 10 11 2" xfId="9512" xr:uid="{00000000-0005-0000-0000-0000D9250000}"/>
    <cellStyle name="Normal 10 11 2 2" xfId="9513" xr:uid="{00000000-0005-0000-0000-0000DA250000}"/>
    <cellStyle name="Normal 10 11 2 2 2" xfId="9514" xr:uid="{00000000-0005-0000-0000-0000DB250000}"/>
    <cellStyle name="Normal 10 11 2 2 3" xfId="9515" xr:uid="{00000000-0005-0000-0000-0000DC250000}"/>
    <cellStyle name="Normal 10 11 2 2 4" xfId="9516" xr:uid="{00000000-0005-0000-0000-0000DD250000}"/>
    <cellStyle name="Normal 10 11 2 3" xfId="9517" xr:uid="{00000000-0005-0000-0000-0000DE250000}"/>
    <cellStyle name="Normal 10 11 2 4" xfId="9518" xr:uid="{00000000-0005-0000-0000-0000DF250000}"/>
    <cellStyle name="Normal 10 11 2 5" xfId="9519" xr:uid="{00000000-0005-0000-0000-0000E0250000}"/>
    <cellStyle name="Normal 10 11 3" xfId="9520" xr:uid="{00000000-0005-0000-0000-0000E1250000}"/>
    <cellStyle name="Normal 10 11 3 2" xfId="9521" xr:uid="{00000000-0005-0000-0000-0000E2250000}"/>
    <cellStyle name="Normal 10 11 3 3" xfId="9522" xr:uid="{00000000-0005-0000-0000-0000E3250000}"/>
    <cellStyle name="Normal 10 11 3 4" xfId="9523" xr:uid="{00000000-0005-0000-0000-0000E4250000}"/>
    <cellStyle name="Normal 10 11 4" xfId="9524" xr:uid="{00000000-0005-0000-0000-0000E5250000}"/>
    <cellStyle name="Normal 10 11 5" xfId="9525" xr:uid="{00000000-0005-0000-0000-0000E6250000}"/>
    <cellStyle name="Normal 10 11 6" xfId="9526" xr:uid="{00000000-0005-0000-0000-0000E7250000}"/>
    <cellStyle name="Normal 10 12" xfId="9527" xr:uid="{00000000-0005-0000-0000-0000E8250000}"/>
    <cellStyle name="Normal 10 12 2" xfId="9528" xr:uid="{00000000-0005-0000-0000-0000E9250000}"/>
    <cellStyle name="Normal 10 12 3" xfId="9529" xr:uid="{00000000-0005-0000-0000-0000EA250000}"/>
    <cellStyle name="Normal 10 12 4" xfId="9530" xr:uid="{00000000-0005-0000-0000-0000EB250000}"/>
    <cellStyle name="Normal 10 2" xfId="9531" xr:uid="{00000000-0005-0000-0000-0000EC250000}"/>
    <cellStyle name="Normal 10 2 2" xfId="9532" xr:uid="{00000000-0005-0000-0000-0000ED250000}"/>
    <cellStyle name="Normal 10 2 3" xfId="9533" xr:uid="{00000000-0005-0000-0000-0000EE250000}"/>
    <cellStyle name="Normal 10 2 3 2" xfId="9534" xr:uid="{00000000-0005-0000-0000-0000EF250000}"/>
    <cellStyle name="Normal 10 2 3 2 2" xfId="9535" xr:uid="{00000000-0005-0000-0000-0000F0250000}"/>
    <cellStyle name="Normal 10 2 3 2 2 2" xfId="9536" xr:uid="{00000000-0005-0000-0000-0000F1250000}"/>
    <cellStyle name="Normal 10 2 3 2 2 3" xfId="9537" xr:uid="{00000000-0005-0000-0000-0000F2250000}"/>
    <cellStyle name="Normal 10 2 3 2 2 4" xfId="9538" xr:uid="{00000000-0005-0000-0000-0000F3250000}"/>
    <cellStyle name="Normal 10 2 3 2 3" xfId="9539" xr:uid="{00000000-0005-0000-0000-0000F4250000}"/>
    <cellStyle name="Normal 10 2 3 2 4" xfId="9540" xr:uid="{00000000-0005-0000-0000-0000F5250000}"/>
    <cellStyle name="Normal 10 2 3 2 5" xfId="9541" xr:uid="{00000000-0005-0000-0000-0000F6250000}"/>
    <cellStyle name="Normal 10 2 3 3" xfId="9542" xr:uid="{00000000-0005-0000-0000-0000F7250000}"/>
    <cellStyle name="Normal 10 2 3 3 2" xfId="9543" xr:uid="{00000000-0005-0000-0000-0000F8250000}"/>
    <cellStyle name="Normal 10 2 3 3 3" xfId="9544" xr:uid="{00000000-0005-0000-0000-0000F9250000}"/>
    <cellStyle name="Normal 10 2 3 3 4" xfId="9545" xr:uid="{00000000-0005-0000-0000-0000FA250000}"/>
    <cellStyle name="Normal 10 2 3 4" xfId="9546" xr:uid="{00000000-0005-0000-0000-0000FB250000}"/>
    <cellStyle name="Normal 10 2 3 5" xfId="9547" xr:uid="{00000000-0005-0000-0000-0000FC250000}"/>
    <cellStyle name="Normal 10 2 3 6" xfId="9548" xr:uid="{00000000-0005-0000-0000-0000FD250000}"/>
    <cellStyle name="Normal 10 3" xfId="9549" xr:uid="{00000000-0005-0000-0000-0000FE250000}"/>
    <cellStyle name="Normal 10 3 2" xfId="9550" xr:uid="{00000000-0005-0000-0000-0000FF250000}"/>
    <cellStyle name="Normal 10 3 3" xfId="9551" xr:uid="{00000000-0005-0000-0000-000000260000}"/>
    <cellStyle name="Normal 10 3 3 2" xfId="9552" xr:uid="{00000000-0005-0000-0000-000001260000}"/>
    <cellStyle name="Normal 10 3 3 2 2" xfId="9553" xr:uid="{00000000-0005-0000-0000-000002260000}"/>
    <cellStyle name="Normal 10 3 3 2 2 2" xfId="9554" xr:uid="{00000000-0005-0000-0000-000003260000}"/>
    <cellStyle name="Normal 10 3 3 2 2 3" xfId="9555" xr:uid="{00000000-0005-0000-0000-000004260000}"/>
    <cellStyle name="Normal 10 3 3 2 2 4" xfId="9556" xr:uid="{00000000-0005-0000-0000-000005260000}"/>
    <cellStyle name="Normal 10 3 3 2 3" xfId="9557" xr:uid="{00000000-0005-0000-0000-000006260000}"/>
    <cellStyle name="Normal 10 3 3 2 4" xfId="9558" xr:uid="{00000000-0005-0000-0000-000007260000}"/>
    <cellStyle name="Normal 10 3 3 2 5" xfId="9559" xr:uid="{00000000-0005-0000-0000-000008260000}"/>
    <cellStyle name="Normal 10 3 3 3" xfId="9560" xr:uid="{00000000-0005-0000-0000-000009260000}"/>
    <cellStyle name="Normal 10 3 3 3 2" xfId="9561" xr:uid="{00000000-0005-0000-0000-00000A260000}"/>
    <cellStyle name="Normal 10 3 3 3 3" xfId="9562" xr:uid="{00000000-0005-0000-0000-00000B260000}"/>
    <cellStyle name="Normal 10 3 3 3 4" xfId="9563" xr:uid="{00000000-0005-0000-0000-00000C260000}"/>
    <cellStyle name="Normal 10 3 3 4" xfId="9564" xr:uid="{00000000-0005-0000-0000-00000D260000}"/>
    <cellStyle name="Normal 10 3 3 5" xfId="9565" xr:uid="{00000000-0005-0000-0000-00000E260000}"/>
    <cellStyle name="Normal 10 3 3 6" xfId="9566" xr:uid="{00000000-0005-0000-0000-00000F260000}"/>
    <cellStyle name="Normal 10 4" xfId="9567" xr:uid="{00000000-0005-0000-0000-000010260000}"/>
    <cellStyle name="Normal 10 4 2" xfId="9568" xr:uid="{00000000-0005-0000-0000-000011260000}"/>
    <cellStyle name="Normal 10 4 2 2" xfId="9569" xr:uid="{00000000-0005-0000-0000-000012260000}"/>
    <cellStyle name="Normal 10 4 2 2 2" xfId="9570" xr:uid="{00000000-0005-0000-0000-000013260000}"/>
    <cellStyle name="Normal 10 4 2 2 3" xfId="9571" xr:uid="{00000000-0005-0000-0000-000014260000}"/>
    <cellStyle name="Normal 10 4 2 2 4" xfId="9572" xr:uid="{00000000-0005-0000-0000-000015260000}"/>
    <cellStyle name="Normal 10 4 2 3" xfId="9573" xr:uid="{00000000-0005-0000-0000-000016260000}"/>
    <cellStyle name="Normal 10 4 2 4" xfId="9574" xr:uid="{00000000-0005-0000-0000-000017260000}"/>
    <cellStyle name="Normal 10 4 2 5" xfId="9575" xr:uid="{00000000-0005-0000-0000-000018260000}"/>
    <cellStyle name="Normal 10 4 3" xfId="9576" xr:uid="{00000000-0005-0000-0000-000019260000}"/>
    <cellStyle name="Normal 10 4 4" xfId="9577" xr:uid="{00000000-0005-0000-0000-00001A260000}"/>
    <cellStyle name="Normal 10 4 4 2" xfId="9578" xr:uid="{00000000-0005-0000-0000-00001B260000}"/>
    <cellStyle name="Normal 10 4 4 3" xfId="9579" xr:uid="{00000000-0005-0000-0000-00001C260000}"/>
    <cellStyle name="Normal 10 4 4 4" xfId="9580" xr:uid="{00000000-0005-0000-0000-00001D260000}"/>
    <cellStyle name="Normal 10 4 5" xfId="9581" xr:uid="{00000000-0005-0000-0000-00001E260000}"/>
    <cellStyle name="Normal 10 4 6" xfId="9582" xr:uid="{00000000-0005-0000-0000-00001F260000}"/>
    <cellStyle name="Normal 10 4 7" xfId="9583" xr:uid="{00000000-0005-0000-0000-000020260000}"/>
    <cellStyle name="Normal 10 5" xfId="9584" xr:uid="{00000000-0005-0000-0000-000021260000}"/>
    <cellStyle name="Normal 10 5 2" xfId="9585" xr:uid="{00000000-0005-0000-0000-000022260000}"/>
    <cellStyle name="Normal 10 5 2 2" xfId="9586" xr:uid="{00000000-0005-0000-0000-000023260000}"/>
    <cellStyle name="Normal 10 5 2 2 2" xfId="9587" xr:uid="{00000000-0005-0000-0000-000024260000}"/>
    <cellStyle name="Normal 10 5 2 2 3" xfId="9588" xr:uid="{00000000-0005-0000-0000-000025260000}"/>
    <cellStyle name="Normal 10 5 2 2 4" xfId="9589" xr:uid="{00000000-0005-0000-0000-000026260000}"/>
    <cellStyle name="Normal 10 5 2 3" xfId="9590" xr:uid="{00000000-0005-0000-0000-000027260000}"/>
    <cellStyle name="Normal 10 5 2 4" xfId="9591" xr:uid="{00000000-0005-0000-0000-000028260000}"/>
    <cellStyle name="Normal 10 5 2 5" xfId="9592" xr:uid="{00000000-0005-0000-0000-000029260000}"/>
    <cellStyle name="Normal 10 5 3" xfId="9593" xr:uid="{00000000-0005-0000-0000-00002A260000}"/>
    <cellStyle name="Normal 10 5 3 2" xfId="9594" xr:uid="{00000000-0005-0000-0000-00002B260000}"/>
    <cellStyle name="Normal 10 5 3 3" xfId="9595" xr:uid="{00000000-0005-0000-0000-00002C260000}"/>
    <cellStyle name="Normal 10 5 3 4" xfId="9596" xr:uid="{00000000-0005-0000-0000-00002D260000}"/>
    <cellStyle name="Normal 10 5 4" xfId="9597" xr:uid="{00000000-0005-0000-0000-00002E260000}"/>
    <cellStyle name="Normal 10 5 5" xfId="9598" xr:uid="{00000000-0005-0000-0000-00002F260000}"/>
    <cellStyle name="Normal 10 5 6" xfId="9599" xr:uid="{00000000-0005-0000-0000-000030260000}"/>
    <cellStyle name="Normal 10 6" xfId="9600" xr:uid="{00000000-0005-0000-0000-000031260000}"/>
    <cellStyle name="Normal 10 6 2" xfId="9601" xr:uid="{00000000-0005-0000-0000-000032260000}"/>
    <cellStyle name="Normal 10 6 2 2" xfId="9602" xr:uid="{00000000-0005-0000-0000-000033260000}"/>
    <cellStyle name="Normal 10 6 2 2 2" xfId="9603" xr:uid="{00000000-0005-0000-0000-000034260000}"/>
    <cellStyle name="Normal 10 6 2 2 3" xfId="9604" xr:uid="{00000000-0005-0000-0000-000035260000}"/>
    <cellStyle name="Normal 10 6 2 2 4" xfId="9605" xr:uid="{00000000-0005-0000-0000-000036260000}"/>
    <cellStyle name="Normal 10 6 2 3" xfId="9606" xr:uid="{00000000-0005-0000-0000-000037260000}"/>
    <cellStyle name="Normal 10 6 2 4" xfId="9607" xr:uid="{00000000-0005-0000-0000-000038260000}"/>
    <cellStyle name="Normal 10 6 2 5" xfId="9608" xr:uid="{00000000-0005-0000-0000-000039260000}"/>
    <cellStyle name="Normal 10 6 3" xfId="9609" xr:uid="{00000000-0005-0000-0000-00003A260000}"/>
    <cellStyle name="Normal 10 6 3 2" xfId="9610" xr:uid="{00000000-0005-0000-0000-00003B260000}"/>
    <cellStyle name="Normal 10 6 3 3" xfId="9611" xr:uid="{00000000-0005-0000-0000-00003C260000}"/>
    <cellStyle name="Normal 10 6 3 4" xfId="9612" xr:uid="{00000000-0005-0000-0000-00003D260000}"/>
    <cellStyle name="Normal 10 6 4" xfId="9613" xr:uid="{00000000-0005-0000-0000-00003E260000}"/>
    <cellStyle name="Normal 10 6 5" xfId="9614" xr:uid="{00000000-0005-0000-0000-00003F260000}"/>
    <cellStyle name="Normal 10 6 6" xfId="9615" xr:uid="{00000000-0005-0000-0000-000040260000}"/>
    <cellStyle name="Normal 10 7" xfId="9616" xr:uid="{00000000-0005-0000-0000-000041260000}"/>
    <cellStyle name="Normal 10 7 2" xfId="9617" xr:uid="{00000000-0005-0000-0000-000042260000}"/>
    <cellStyle name="Normal 10 7 2 2" xfId="9618" xr:uid="{00000000-0005-0000-0000-000043260000}"/>
    <cellStyle name="Normal 10 7 2 2 2" xfId="9619" xr:uid="{00000000-0005-0000-0000-000044260000}"/>
    <cellStyle name="Normal 10 7 2 2 3" xfId="9620" xr:uid="{00000000-0005-0000-0000-000045260000}"/>
    <cellStyle name="Normal 10 7 2 2 4" xfId="9621" xr:uid="{00000000-0005-0000-0000-000046260000}"/>
    <cellStyle name="Normal 10 7 2 3" xfId="9622" xr:uid="{00000000-0005-0000-0000-000047260000}"/>
    <cellStyle name="Normal 10 7 2 4" xfId="9623" xr:uid="{00000000-0005-0000-0000-000048260000}"/>
    <cellStyle name="Normal 10 7 2 5" xfId="9624" xr:uid="{00000000-0005-0000-0000-000049260000}"/>
    <cellStyle name="Normal 10 7 3" xfId="9625" xr:uid="{00000000-0005-0000-0000-00004A260000}"/>
    <cellStyle name="Normal 10 7 3 2" xfId="9626" xr:uid="{00000000-0005-0000-0000-00004B260000}"/>
    <cellStyle name="Normal 10 7 3 3" xfId="9627" xr:uid="{00000000-0005-0000-0000-00004C260000}"/>
    <cellStyle name="Normal 10 7 3 4" xfId="9628" xr:uid="{00000000-0005-0000-0000-00004D260000}"/>
    <cellStyle name="Normal 10 7 4" xfId="9629" xr:uid="{00000000-0005-0000-0000-00004E260000}"/>
    <cellStyle name="Normal 10 7 5" xfId="9630" xr:uid="{00000000-0005-0000-0000-00004F260000}"/>
    <cellStyle name="Normal 10 7 6" xfId="9631" xr:uid="{00000000-0005-0000-0000-000050260000}"/>
    <cellStyle name="Normal 10 8" xfId="9632" xr:uid="{00000000-0005-0000-0000-000051260000}"/>
    <cellStyle name="Normal 10 8 2" xfId="9633" xr:uid="{00000000-0005-0000-0000-000052260000}"/>
    <cellStyle name="Normal 10 8 2 2" xfId="9634" xr:uid="{00000000-0005-0000-0000-000053260000}"/>
    <cellStyle name="Normal 10 8 2 2 2" xfId="9635" xr:uid="{00000000-0005-0000-0000-000054260000}"/>
    <cellStyle name="Normal 10 8 2 2 3" xfId="9636" xr:uid="{00000000-0005-0000-0000-000055260000}"/>
    <cellStyle name="Normal 10 8 2 2 4" xfId="9637" xr:uid="{00000000-0005-0000-0000-000056260000}"/>
    <cellStyle name="Normal 10 8 2 3" xfId="9638" xr:uid="{00000000-0005-0000-0000-000057260000}"/>
    <cellStyle name="Normal 10 8 2 4" xfId="9639" xr:uid="{00000000-0005-0000-0000-000058260000}"/>
    <cellStyle name="Normal 10 8 2 5" xfId="9640" xr:uid="{00000000-0005-0000-0000-000059260000}"/>
    <cellStyle name="Normal 10 8 3" xfId="9641" xr:uid="{00000000-0005-0000-0000-00005A260000}"/>
    <cellStyle name="Normal 10 8 3 2" xfId="9642" xr:uid="{00000000-0005-0000-0000-00005B260000}"/>
    <cellStyle name="Normal 10 8 3 3" xfId="9643" xr:uid="{00000000-0005-0000-0000-00005C260000}"/>
    <cellStyle name="Normal 10 8 3 4" xfId="9644" xr:uid="{00000000-0005-0000-0000-00005D260000}"/>
    <cellStyle name="Normal 10 8 4" xfId="9645" xr:uid="{00000000-0005-0000-0000-00005E260000}"/>
    <cellStyle name="Normal 10 8 5" xfId="9646" xr:uid="{00000000-0005-0000-0000-00005F260000}"/>
    <cellStyle name="Normal 10 8 6" xfId="9647" xr:uid="{00000000-0005-0000-0000-000060260000}"/>
    <cellStyle name="Normal 10 9" xfId="9648" xr:uid="{00000000-0005-0000-0000-000061260000}"/>
    <cellStyle name="Normal 10 9 2" xfId="9649" xr:uid="{00000000-0005-0000-0000-000062260000}"/>
    <cellStyle name="Normal 10 9 2 2" xfId="9650" xr:uid="{00000000-0005-0000-0000-000063260000}"/>
    <cellStyle name="Normal 10 9 2 2 2" xfId="9651" xr:uid="{00000000-0005-0000-0000-000064260000}"/>
    <cellStyle name="Normal 10 9 2 2 3" xfId="9652" xr:uid="{00000000-0005-0000-0000-000065260000}"/>
    <cellStyle name="Normal 10 9 2 2 4" xfId="9653" xr:uid="{00000000-0005-0000-0000-000066260000}"/>
    <cellStyle name="Normal 10 9 2 3" xfId="9654" xr:uid="{00000000-0005-0000-0000-000067260000}"/>
    <cellStyle name="Normal 10 9 2 4" xfId="9655" xr:uid="{00000000-0005-0000-0000-000068260000}"/>
    <cellStyle name="Normal 10 9 2 5" xfId="9656" xr:uid="{00000000-0005-0000-0000-000069260000}"/>
    <cellStyle name="Normal 10 9 3" xfId="9657" xr:uid="{00000000-0005-0000-0000-00006A260000}"/>
    <cellStyle name="Normal 10 9 3 2" xfId="9658" xr:uid="{00000000-0005-0000-0000-00006B260000}"/>
    <cellStyle name="Normal 10 9 3 3" xfId="9659" xr:uid="{00000000-0005-0000-0000-00006C260000}"/>
    <cellStyle name="Normal 10 9 3 4" xfId="9660" xr:uid="{00000000-0005-0000-0000-00006D260000}"/>
    <cellStyle name="Normal 10 9 4" xfId="9661" xr:uid="{00000000-0005-0000-0000-00006E260000}"/>
    <cellStyle name="Normal 10 9 5" xfId="9662" xr:uid="{00000000-0005-0000-0000-00006F260000}"/>
    <cellStyle name="Normal 10 9 6" xfId="9663" xr:uid="{00000000-0005-0000-0000-000070260000}"/>
    <cellStyle name="Normal 100" xfId="9664" xr:uid="{00000000-0005-0000-0000-000071260000}"/>
    <cellStyle name="Normal 100 2" xfId="9665" xr:uid="{00000000-0005-0000-0000-000072260000}"/>
    <cellStyle name="Normal 100 3" xfId="9666" xr:uid="{00000000-0005-0000-0000-000073260000}"/>
    <cellStyle name="Normal 100 4" xfId="9667" xr:uid="{00000000-0005-0000-0000-000074260000}"/>
    <cellStyle name="Normal 101" xfId="9668" xr:uid="{00000000-0005-0000-0000-000075260000}"/>
    <cellStyle name="Normal 101 2" xfId="9669" xr:uid="{00000000-0005-0000-0000-000076260000}"/>
    <cellStyle name="Normal 101 3" xfId="9670" xr:uid="{00000000-0005-0000-0000-000077260000}"/>
    <cellStyle name="Normal 101 4" xfId="9671" xr:uid="{00000000-0005-0000-0000-000078260000}"/>
    <cellStyle name="Normal 102" xfId="9672" xr:uid="{00000000-0005-0000-0000-000079260000}"/>
    <cellStyle name="Normal 102 2" xfId="9673" xr:uid="{00000000-0005-0000-0000-00007A260000}"/>
    <cellStyle name="Normal 102 3" xfId="9674" xr:uid="{00000000-0005-0000-0000-00007B260000}"/>
    <cellStyle name="Normal 102 4" xfId="9675" xr:uid="{00000000-0005-0000-0000-00007C260000}"/>
    <cellStyle name="Normal 103" xfId="9676" xr:uid="{00000000-0005-0000-0000-00007D260000}"/>
    <cellStyle name="Normal 103 2" xfId="9677" xr:uid="{00000000-0005-0000-0000-00007E260000}"/>
    <cellStyle name="Normal 103 2 2" xfId="9678" xr:uid="{00000000-0005-0000-0000-00007F260000}"/>
    <cellStyle name="Normal 103 2 2 2" xfId="9679" xr:uid="{00000000-0005-0000-0000-000080260000}"/>
    <cellStyle name="Normal 103 2 2 3" xfId="9680" xr:uid="{00000000-0005-0000-0000-000081260000}"/>
    <cellStyle name="Normal 103 2 2 4" xfId="9681" xr:uid="{00000000-0005-0000-0000-000082260000}"/>
    <cellStyle name="Normal 103 2 3" xfId="9682" xr:uid="{00000000-0005-0000-0000-000083260000}"/>
    <cellStyle name="Normal 103 2 4" xfId="9683" xr:uid="{00000000-0005-0000-0000-000084260000}"/>
    <cellStyle name="Normal 103 2 5" xfId="9684" xr:uid="{00000000-0005-0000-0000-000085260000}"/>
    <cellStyle name="Normal 103 3" xfId="9685" xr:uid="{00000000-0005-0000-0000-000086260000}"/>
    <cellStyle name="Normal 103 3 2" xfId="9686" xr:uid="{00000000-0005-0000-0000-000087260000}"/>
    <cellStyle name="Normal 103 3 3" xfId="9687" xr:uid="{00000000-0005-0000-0000-000088260000}"/>
    <cellStyle name="Normal 103 3 4" xfId="9688" xr:uid="{00000000-0005-0000-0000-000089260000}"/>
    <cellStyle name="Normal 103 4" xfId="9689" xr:uid="{00000000-0005-0000-0000-00008A260000}"/>
    <cellStyle name="Normal 103 4 2" xfId="9690" xr:uid="{00000000-0005-0000-0000-00008B260000}"/>
    <cellStyle name="Normal 103 4 3" xfId="9691" xr:uid="{00000000-0005-0000-0000-00008C260000}"/>
    <cellStyle name="Normal 103 4 4" xfId="9692" xr:uid="{00000000-0005-0000-0000-00008D260000}"/>
    <cellStyle name="Normal 103 5" xfId="9693" xr:uid="{00000000-0005-0000-0000-00008E260000}"/>
    <cellStyle name="Normal 103 6" xfId="9694" xr:uid="{00000000-0005-0000-0000-00008F260000}"/>
    <cellStyle name="Normal 103 7" xfId="9695" xr:uid="{00000000-0005-0000-0000-000090260000}"/>
    <cellStyle name="Normal 104" xfId="9696" xr:uid="{00000000-0005-0000-0000-000091260000}"/>
    <cellStyle name="Normal 104 2" xfId="9697" xr:uid="{00000000-0005-0000-0000-000092260000}"/>
    <cellStyle name="Normal 104 3" xfId="9698" xr:uid="{00000000-0005-0000-0000-000093260000}"/>
    <cellStyle name="Normal 104 4" xfId="9699" xr:uid="{00000000-0005-0000-0000-000094260000}"/>
    <cellStyle name="Normal 105" xfId="9700" xr:uid="{00000000-0005-0000-0000-000095260000}"/>
    <cellStyle name="Normal 105 2" xfId="9701" xr:uid="{00000000-0005-0000-0000-000096260000}"/>
    <cellStyle name="Normal 105 2 2" xfId="9702" xr:uid="{00000000-0005-0000-0000-000097260000}"/>
    <cellStyle name="Normal 105 2 2 2" xfId="9703" xr:uid="{00000000-0005-0000-0000-000098260000}"/>
    <cellStyle name="Normal 105 2 2 3" xfId="9704" xr:uid="{00000000-0005-0000-0000-000099260000}"/>
    <cellStyle name="Normal 105 2 2 4" xfId="9705" xr:uid="{00000000-0005-0000-0000-00009A260000}"/>
    <cellStyle name="Normal 105 2 3" xfId="9706" xr:uid="{00000000-0005-0000-0000-00009B260000}"/>
    <cellStyle name="Normal 105 2 4" xfId="9707" xr:uid="{00000000-0005-0000-0000-00009C260000}"/>
    <cellStyle name="Normal 105 2 5" xfId="9708" xr:uid="{00000000-0005-0000-0000-00009D260000}"/>
    <cellStyle name="Normal 105 3" xfId="9709" xr:uid="{00000000-0005-0000-0000-00009E260000}"/>
    <cellStyle name="Normal 105 3 2" xfId="9710" xr:uid="{00000000-0005-0000-0000-00009F260000}"/>
    <cellStyle name="Normal 105 3 3" xfId="9711" xr:uid="{00000000-0005-0000-0000-0000A0260000}"/>
    <cellStyle name="Normal 105 3 4" xfId="9712" xr:uid="{00000000-0005-0000-0000-0000A1260000}"/>
    <cellStyle name="Normal 105 4" xfId="9713" xr:uid="{00000000-0005-0000-0000-0000A2260000}"/>
    <cellStyle name="Normal 105 4 2" xfId="9714" xr:uid="{00000000-0005-0000-0000-0000A3260000}"/>
    <cellStyle name="Normal 105 4 3" xfId="9715" xr:uid="{00000000-0005-0000-0000-0000A4260000}"/>
    <cellStyle name="Normal 105 4 4" xfId="9716" xr:uid="{00000000-0005-0000-0000-0000A5260000}"/>
    <cellStyle name="Normal 105 5" xfId="9717" xr:uid="{00000000-0005-0000-0000-0000A6260000}"/>
    <cellStyle name="Normal 105 6" xfId="9718" xr:uid="{00000000-0005-0000-0000-0000A7260000}"/>
    <cellStyle name="Normal 105 7" xfId="9719" xr:uid="{00000000-0005-0000-0000-0000A8260000}"/>
    <cellStyle name="Normal 106" xfId="9720" xr:uid="{00000000-0005-0000-0000-0000A9260000}"/>
    <cellStyle name="Normal 106 2" xfId="9721" xr:uid="{00000000-0005-0000-0000-0000AA260000}"/>
    <cellStyle name="Normal 106 3" xfId="9722" xr:uid="{00000000-0005-0000-0000-0000AB260000}"/>
    <cellStyle name="Normal 106 4" xfId="9723" xr:uid="{00000000-0005-0000-0000-0000AC260000}"/>
    <cellStyle name="Normal 107" xfId="9724" xr:uid="{00000000-0005-0000-0000-0000AD260000}"/>
    <cellStyle name="Normal 107 2" xfId="9725" xr:uid="{00000000-0005-0000-0000-0000AE260000}"/>
    <cellStyle name="Normal 107 3" xfId="9726" xr:uid="{00000000-0005-0000-0000-0000AF260000}"/>
    <cellStyle name="Normal 107 4" xfId="9727" xr:uid="{00000000-0005-0000-0000-0000B0260000}"/>
    <cellStyle name="Normal 108" xfId="9728" xr:uid="{00000000-0005-0000-0000-0000B1260000}"/>
    <cellStyle name="Normal 108 2" xfId="9729" xr:uid="{00000000-0005-0000-0000-0000B2260000}"/>
    <cellStyle name="Normal 108 3" xfId="9730" xr:uid="{00000000-0005-0000-0000-0000B3260000}"/>
    <cellStyle name="Normal 108 4" xfId="9731" xr:uid="{00000000-0005-0000-0000-0000B4260000}"/>
    <cellStyle name="Normal 109" xfId="9732" xr:uid="{00000000-0005-0000-0000-0000B5260000}"/>
    <cellStyle name="Normal 109 2" xfId="9733" xr:uid="{00000000-0005-0000-0000-0000B6260000}"/>
    <cellStyle name="Normal 109 3" xfId="9734" xr:uid="{00000000-0005-0000-0000-0000B7260000}"/>
    <cellStyle name="Normal 109 4" xfId="9735" xr:uid="{00000000-0005-0000-0000-0000B8260000}"/>
    <cellStyle name="Normal 11" xfId="9736" xr:uid="{00000000-0005-0000-0000-0000B9260000}"/>
    <cellStyle name="Normal 11 10" xfId="9737" xr:uid="{00000000-0005-0000-0000-0000BA260000}"/>
    <cellStyle name="Normal 11 10 2" xfId="9738" xr:uid="{00000000-0005-0000-0000-0000BB260000}"/>
    <cellStyle name="Normal 11 10 2 2" xfId="9739" xr:uid="{00000000-0005-0000-0000-0000BC260000}"/>
    <cellStyle name="Normal 11 10 2 2 2" xfId="9740" xr:uid="{00000000-0005-0000-0000-0000BD260000}"/>
    <cellStyle name="Normal 11 10 2 2 3" xfId="9741" xr:uid="{00000000-0005-0000-0000-0000BE260000}"/>
    <cellStyle name="Normal 11 10 2 2 4" xfId="9742" xr:uid="{00000000-0005-0000-0000-0000BF260000}"/>
    <cellStyle name="Normal 11 10 2 3" xfId="9743" xr:uid="{00000000-0005-0000-0000-0000C0260000}"/>
    <cellStyle name="Normal 11 10 2 4" xfId="9744" xr:uid="{00000000-0005-0000-0000-0000C1260000}"/>
    <cellStyle name="Normal 11 10 2 5" xfId="9745" xr:uid="{00000000-0005-0000-0000-0000C2260000}"/>
    <cellStyle name="Normal 11 10 3" xfId="9746" xr:uid="{00000000-0005-0000-0000-0000C3260000}"/>
    <cellStyle name="Normal 11 10 3 2" xfId="9747" xr:uid="{00000000-0005-0000-0000-0000C4260000}"/>
    <cellStyle name="Normal 11 10 3 3" xfId="9748" xr:uid="{00000000-0005-0000-0000-0000C5260000}"/>
    <cellStyle name="Normal 11 10 3 4" xfId="9749" xr:uid="{00000000-0005-0000-0000-0000C6260000}"/>
    <cellStyle name="Normal 11 10 4" xfId="9750" xr:uid="{00000000-0005-0000-0000-0000C7260000}"/>
    <cellStyle name="Normal 11 10 5" xfId="9751" xr:uid="{00000000-0005-0000-0000-0000C8260000}"/>
    <cellStyle name="Normal 11 10 6" xfId="9752" xr:uid="{00000000-0005-0000-0000-0000C9260000}"/>
    <cellStyle name="Normal 11 11" xfId="9753" xr:uid="{00000000-0005-0000-0000-0000CA260000}"/>
    <cellStyle name="Normal 11 11 2" xfId="9754" xr:uid="{00000000-0005-0000-0000-0000CB260000}"/>
    <cellStyle name="Normal 11 11 3" xfId="9755" xr:uid="{00000000-0005-0000-0000-0000CC260000}"/>
    <cellStyle name="Normal 11 11 4" xfId="9756" xr:uid="{00000000-0005-0000-0000-0000CD260000}"/>
    <cellStyle name="Normal 11 2" xfId="9757" xr:uid="{00000000-0005-0000-0000-0000CE260000}"/>
    <cellStyle name="Normal 11 2 2" xfId="9758" xr:uid="{00000000-0005-0000-0000-0000CF260000}"/>
    <cellStyle name="Normal 11 2 2 2" xfId="9759" xr:uid="{00000000-0005-0000-0000-0000D0260000}"/>
    <cellStyle name="Normal 11 2 2 2 2" xfId="9760" xr:uid="{00000000-0005-0000-0000-0000D1260000}"/>
    <cellStyle name="Normal 11 2 2 2 2 2" xfId="9761" xr:uid="{00000000-0005-0000-0000-0000D2260000}"/>
    <cellStyle name="Normal 11 2 2 2 2 2 2" xfId="9762" xr:uid="{00000000-0005-0000-0000-0000D3260000}"/>
    <cellStyle name="Normal 11 2 2 2 2 2 3" xfId="9763" xr:uid="{00000000-0005-0000-0000-0000D4260000}"/>
    <cellStyle name="Normal 11 2 2 2 2 2 4" xfId="9764" xr:uid="{00000000-0005-0000-0000-0000D5260000}"/>
    <cellStyle name="Normal 11 2 2 2 2 3" xfId="9765" xr:uid="{00000000-0005-0000-0000-0000D6260000}"/>
    <cellStyle name="Normal 11 2 2 2 2 4" xfId="9766" xr:uid="{00000000-0005-0000-0000-0000D7260000}"/>
    <cellStyle name="Normal 11 2 2 2 2 5" xfId="9767" xr:uid="{00000000-0005-0000-0000-0000D8260000}"/>
    <cellStyle name="Normal 11 2 2 2 3" xfId="9768" xr:uid="{00000000-0005-0000-0000-0000D9260000}"/>
    <cellStyle name="Normal 11 2 2 2 3 2" xfId="9769" xr:uid="{00000000-0005-0000-0000-0000DA260000}"/>
    <cellStyle name="Normal 11 2 2 2 3 3" xfId="9770" xr:uid="{00000000-0005-0000-0000-0000DB260000}"/>
    <cellStyle name="Normal 11 2 2 2 3 4" xfId="9771" xr:uid="{00000000-0005-0000-0000-0000DC260000}"/>
    <cellStyle name="Normal 11 2 2 2 4" xfId="9772" xr:uid="{00000000-0005-0000-0000-0000DD260000}"/>
    <cellStyle name="Normal 11 2 2 2 5" xfId="9773" xr:uid="{00000000-0005-0000-0000-0000DE260000}"/>
    <cellStyle name="Normal 11 2 2 2 6" xfId="9774" xr:uid="{00000000-0005-0000-0000-0000DF260000}"/>
    <cellStyle name="Normal 11 2 2 3" xfId="9775" xr:uid="{00000000-0005-0000-0000-0000E0260000}"/>
    <cellStyle name="Normal 11 2 2 3 2" xfId="9776" xr:uid="{00000000-0005-0000-0000-0000E1260000}"/>
    <cellStyle name="Normal 11 2 2 3 2 2" xfId="9777" xr:uid="{00000000-0005-0000-0000-0000E2260000}"/>
    <cellStyle name="Normal 11 2 2 3 2 3" xfId="9778" xr:uid="{00000000-0005-0000-0000-0000E3260000}"/>
    <cellStyle name="Normal 11 2 2 3 2 4" xfId="9779" xr:uid="{00000000-0005-0000-0000-0000E4260000}"/>
    <cellStyle name="Normal 11 2 2 3 3" xfId="9780" xr:uid="{00000000-0005-0000-0000-0000E5260000}"/>
    <cellStyle name="Normal 11 2 2 3 4" xfId="9781" xr:uid="{00000000-0005-0000-0000-0000E6260000}"/>
    <cellStyle name="Normal 11 2 2 3 5" xfId="9782" xr:uid="{00000000-0005-0000-0000-0000E7260000}"/>
    <cellStyle name="Normal 11 2 2 4" xfId="9783" xr:uid="{00000000-0005-0000-0000-0000E8260000}"/>
    <cellStyle name="Normal 11 2 2 5" xfId="9784" xr:uid="{00000000-0005-0000-0000-0000E9260000}"/>
    <cellStyle name="Normal 11 2 2 5 2" xfId="9785" xr:uid="{00000000-0005-0000-0000-0000EA260000}"/>
    <cellStyle name="Normal 11 2 2 5 3" xfId="9786" xr:uid="{00000000-0005-0000-0000-0000EB260000}"/>
    <cellStyle name="Normal 11 2 2 5 4" xfId="9787" xr:uid="{00000000-0005-0000-0000-0000EC260000}"/>
    <cellStyle name="Normal 11 2 2 6" xfId="9788" xr:uid="{00000000-0005-0000-0000-0000ED260000}"/>
    <cellStyle name="Normal 11 2 2 7" xfId="9789" xr:uid="{00000000-0005-0000-0000-0000EE260000}"/>
    <cellStyle name="Normal 11 2 2 8" xfId="9790" xr:uid="{00000000-0005-0000-0000-0000EF260000}"/>
    <cellStyle name="Normal 11 2 3" xfId="9791" xr:uid="{00000000-0005-0000-0000-0000F0260000}"/>
    <cellStyle name="Normal 11 2 4" xfId="9792" xr:uid="{00000000-0005-0000-0000-0000F1260000}"/>
    <cellStyle name="Normal 11 2 4 2" xfId="9793" xr:uid="{00000000-0005-0000-0000-0000F2260000}"/>
    <cellStyle name="Normal 11 2 4 2 2" xfId="9794" xr:uid="{00000000-0005-0000-0000-0000F3260000}"/>
    <cellStyle name="Normal 11 2 4 2 2 2" xfId="9795" xr:uid="{00000000-0005-0000-0000-0000F4260000}"/>
    <cellStyle name="Normal 11 2 4 2 2 3" xfId="9796" xr:uid="{00000000-0005-0000-0000-0000F5260000}"/>
    <cellStyle name="Normal 11 2 4 2 2 4" xfId="9797" xr:uid="{00000000-0005-0000-0000-0000F6260000}"/>
    <cellStyle name="Normal 11 2 4 2 3" xfId="9798" xr:uid="{00000000-0005-0000-0000-0000F7260000}"/>
    <cellStyle name="Normal 11 2 4 2 4" xfId="9799" xr:uid="{00000000-0005-0000-0000-0000F8260000}"/>
    <cellStyle name="Normal 11 2 4 2 5" xfId="9800" xr:uid="{00000000-0005-0000-0000-0000F9260000}"/>
    <cellStyle name="Normal 11 2 4 3" xfId="9801" xr:uid="{00000000-0005-0000-0000-0000FA260000}"/>
    <cellStyle name="Normal 11 2 4 3 2" xfId="9802" xr:uid="{00000000-0005-0000-0000-0000FB260000}"/>
    <cellStyle name="Normal 11 2 4 3 3" xfId="9803" xr:uid="{00000000-0005-0000-0000-0000FC260000}"/>
    <cellStyle name="Normal 11 2 4 3 4" xfId="9804" xr:uid="{00000000-0005-0000-0000-0000FD260000}"/>
    <cellStyle name="Normal 11 2 4 4" xfId="9805" xr:uid="{00000000-0005-0000-0000-0000FE260000}"/>
    <cellStyle name="Normal 11 2 4 5" xfId="9806" xr:uid="{00000000-0005-0000-0000-0000FF260000}"/>
    <cellStyle name="Normal 11 2 4 6" xfId="9807" xr:uid="{00000000-0005-0000-0000-000000270000}"/>
    <cellStyle name="Normal 11 3" xfId="9808" xr:uid="{00000000-0005-0000-0000-000001270000}"/>
    <cellStyle name="Normal 11 3 2" xfId="9809" xr:uid="{00000000-0005-0000-0000-000002270000}"/>
    <cellStyle name="Normal 11 3 2 2" xfId="9810" xr:uid="{00000000-0005-0000-0000-000003270000}"/>
    <cellStyle name="Normal 11 3 2 2 2" xfId="9811" xr:uid="{00000000-0005-0000-0000-000004270000}"/>
    <cellStyle name="Normal 11 3 2 2 2 2" xfId="9812" xr:uid="{00000000-0005-0000-0000-000005270000}"/>
    <cellStyle name="Normal 11 3 2 2 2 3" xfId="9813" xr:uid="{00000000-0005-0000-0000-000006270000}"/>
    <cellStyle name="Normal 11 3 2 2 2 4" xfId="9814" xr:uid="{00000000-0005-0000-0000-000007270000}"/>
    <cellStyle name="Normal 11 3 2 2 3" xfId="9815" xr:uid="{00000000-0005-0000-0000-000008270000}"/>
    <cellStyle name="Normal 11 3 2 2 4" xfId="9816" xr:uid="{00000000-0005-0000-0000-000009270000}"/>
    <cellStyle name="Normal 11 3 2 2 5" xfId="9817" xr:uid="{00000000-0005-0000-0000-00000A270000}"/>
    <cellStyle name="Normal 11 3 2 3" xfId="9818" xr:uid="{00000000-0005-0000-0000-00000B270000}"/>
    <cellStyle name="Normal 11 3 2 4" xfId="9819" xr:uid="{00000000-0005-0000-0000-00000C270000}"/>
    <cellStyle name="Normal 11 3 2 4 2" xfId="9820" xr:uid="{00000000-0005-0000-0000-00000D270000}"/>
    <cellStyle name="Normal 11 3 2 4 3" xfId="9821" xr:uid="{00000000-0005-0000-0000-00000E270000}"/>
    <cellStyle name="Normal 11 3 2 4 4" xfId="9822" xr:uid="{00000000-0005-0000-0000-00000F270000}"/>
    <cellStyle name="Normal 11 3 2 5" xfId="9823" xr:uid="{00000000-0005-0000-0000-000010270000}"/>
    <cellStyle name="Normal 11 3 2 6" xfId="9824" xr:uid="{00000000-0005-0000-0000-000011270000}"/>
    <cellStyle name="Normal 11 3 2 7" xfId="9825" xr:uid="{00000000-0005-0000-0000-000012270000}"/>
    <cellStyle name="Normal 11 4" xfId="9826" xr:uid="{00000000-0005-0000-0000-000013270000}"/>
    <cellStyle name="Normal 11 4 2" xfId="9827" xr:uid="{00000000-0005-0000-0000-000014270000}"/>
    <cellStyle name="Normal 11 4 2 2" xfId="9828" xr:uid="{00000000-0005-0000-0000-000015270000}"/>
    <cellStyle name="Normal 11 4 2 2 2" xfId="9829" xr:uid="{00000000-0005-0000-0000-000016270000}"/>
    <cellStyle name="Normal 11 4 2 2 3" xfId="9830" xr:uid="{00000000-0005-0000-0000-000017270000}"/>
    <cellStyle name="Normal 11 4 2 2 4" xfId="9831" xr:uid="{00000000-0005-0000-0000-000018270000}"/>
    <cellStyle name="Normal 11 4 2 3" xfId="9832" xr:uid="{00000000-0005-0000-0000-000019270000}"/>
    <cellStyle name="Normal 11 4 2 4" xfId="9833" xr:uid="{00000000-0005-0000-0000-00001A270000}"/>
    <cellStyle name="Normal 11 4 2 5" xfId="9834" xr:uid="{00000000-0005-0000-0000-00001B270000}"/>
    <cellStyle name="Normal 11 4 3" xfId="9835" xr:uid="{00000000-0005-0000-0000-00001C270000}"/>
    <cellStyle name="Normal 11 4 4" xfId="9836" xr:uid="{00000000-0005-0000-0000-00001D270000}"/>
    <cellStyle name="Normal 11 4 4 2" xfId="9837" xr:uid="{00000000-0005-0000-0000-00001E270000}"/>
    <cellStyle name="Normal 11 4 4 3" xfId="9838" xr:uid="{00000000-0005-0000-0000-00001F270000}"/>
    <cellStyle name="Normal 11 4 4 4" xfId="9839" xr:uid="{00000000-0005-0000-0000-000020270000}"/>
    <cellStyle name="Normal 11 4 5" xfId="9840" xr:uid="{00000000-0005-0000-0000-000021270000}"/>
    <cellStyle name="Normal 11 4 6" xfId="9841" xr:uid="{00000000-0005-0000-0000-000022270000}"/>
    <cellStyle name="Normal 11 4 7" xfId="9842" xr:uid="{00000000-0005-0000-0000-000023270000}"/>
    <cellStyle name="Normal 11 5" xfId="9843" xr:uid="{00000000-0005-0000-0000-000024270000}"/>
    <cellStyle name="Normal 11 5 2" xfId="9844" xr:uid="{00000000-0005-0000-0000-000025270000}"/>
    <cellStyle name="Normal 11 5 2 2" xfId="9845" xr:uid="{00000000-0005-0000-0000-000026270000}"/>
    <cellStyle name="Normal 11 5 2 2 2" xfId="9846" xr:uid="{00000000-0005-0000-0000-000027270000}"/>
    <cellStyle name="Normal 11 5 2 2 3" xfId="9847" xr:uid="{00000000-0005-0000-0000-000028270000}"/>
    <cellStyle name="Normal 11 5 2 2 4" xfId="9848" xr:uid="{00000000-0005-0000-0000-000029270000}"/>
    <cellStyle name="Normal 11 5 2 3" xfId="9849" xr:uid="{00000000-0005-0000-0000-00002A270000}"/>
    <cellStyle name="Normal 11 5 2 4" xfId="9850" xr:uid="{00000000-0005-0000-0000-00002B270000}"/>
    <cellStyle name="Normal 11 5 2 5" xfId="9851" xr:uid="{00000000-0005-0000-0000-00002C270000}"/>
    <cellStyle name="Normal 11 5 3" xfId="9852" xr:uid="{00000000-0005-0000-0000-00002D270000}"/>
    <cellStyle name="Normal 11 5 3 2" xfId="9853" xr:uid="{00000000-0005-0000-0000-00002E270000}"/>
    <cellStyle name="Normal 11 5 3 3" xfId="9854" xr:uid="{00000000-0005-0000-0000-00002F270000}"/>
    <cellStyle name="Normal 11 5 3 4" xfId="9855" xr:uid="{00000000-0005-0000-0000-000030270000}"/>
    <cellStyle name="Normal 11 5 4" xfId="9856" xr:uid="{00000000-0005-0000-0000-000031270000}"/>
    <cellStyle name="Normal 11 5 5" xfId="9857" xr:uid="{00000000-0005-0000-0000-000032270000}"/>
    <cellStyle name="Normal 11 5 6" xfId="9858" xr:uid="{00000000-0005-0000-0000-000033270000}"/>
    <cellStyle name="Normal 11 6" xfId="9859" xr:uid="{00000000-0005-0000-0000-000034270000}"/>
    <cellStyle name="Normal 11 6 2" xfId="9860" xr:uid="{00000000-0005-0000-0000-000035270000}"/>
    <cellStyle name="Normal 11 6 2 2" xfId="9861" xr:uid="{00000000-0005-0000-0000-000036270000}"/>
    <cellStyle name="Normal 11 6 2 2 2" xfId="9862" xr:uid="{00000000-0005-0000-0000-000037270000}"/>
    <cellStyle name="Normal 11 6 2 2 3" xfId="9863" xr:uid="{00000000-0005-0000-0000-000038270000}"/>
    <cellStyle name="Normal 11 6 2 2 4" xfId="9864" xr:uid="{00000000-0005-0000-0000-000039270000}"/>
    <cellStyle name="Normal 11 6 2 3" xfId="9865" xr:uid="{00000000-0005-0000-0000-00003A270000}"/>
    <cellStyle name="Normal 11 6 2 4" xfId="9866" xr:uid="{00000000-0005-0000-0000-00003B270000}"/>
    <cellStyle name="Normal 11 6 2 5" xfId="9867" xr:uid="{00000000-0005-0000-0000-00003C270000}"/>
    <cellStyle name="Normal 11 6 3" xfId="9868" xr:uid="{00000000-0005-0000-0000-00003D270000}"/>
    <cellStyle name="Normal 11 6 3 2" xfId="9869" xr:uid="{00000000-0005-0000-0000-00003E270000}"/>
    <cellStyle name="Normal 11 6 3 3" xfId="9870" xr:uid="{00000000-0005-0000-0000-00003F270000}"/>
    <cellStyle name="Normal 11 6 3 4" xfId="9871" xr:uid="{00000000-0005-0000-0000-000040270000}"/>
    <cellStyle name="Normal 11 6 4" xfId="9872" xr:uid="{00000000-0005-0000-0000-000041270000}"/>
    <cellStyle name="Normal 11 6 5" xfId="9873" xr:uid="{00000000-0005-0000-0000-000042270000}"/>
    <cellStyle name="Normal 11 6 6" xfId="9874" xr:uid="{00000000-0005-0000-0000-000043270000}"/>
    <cellStyle name="Normal 11 7" xfId="9875" xr:uid="{00000000-0005-0000-0000-000044270000}"/>
    <cellStyle name="Normal 11 7 2" xfId="9876" xr:uid="{00000000-0005-0000-0000-000045270000}"/>
    <cellStyle name="Normal 11 7 2 2" xfId="9877" xr:uid="{00000000-0005-0000-0000-000046270000}"/>
    <cellStyle name="Normal 11 7 2 2 2" xfId="9878" xr:uid="{00000000-0005-0000-0000-000047270000}"/>
    <cellStyle name="Normal 11 7 2 2 3" xfId="9879" xr:uid="{00000000-0005-0000-0000-000048270000}"/>
    <cellStyle name="Normal 11 7 2 2 4" xfId="9880" xr:uid="{00000000-0005-0000-0000-000049270000}"/>
    <cellStyle name="Normal 11 7 2 3" xfId="9881" xr:uid="{00000000-0005-0000-0000-00004A270000}"/>
    <cellStyle name="Normal 11 7 2 4" xfId="9882" xr:uid="{00000000-0005-0000-0000-00004B270000}"/>
    <cellStyle name="Normal 11 7 2 5" xfId="9883" xr:uid="{00000000-0005-0000-0000-00004C270000}"/>
    <cellStyle name="Normal 11 7 3" xfId="9884" xr:uid="{00000000-0005-0000-0000-00004D270000}"/>
    <cellStyle name="Normal 11 7 3 2" xfId="9885" xr:uid="{00000000-0005-0000-0000-00004E270000}"/>
    <cellStyle name="Normal 11 7 3 3" xfId="9886" xr:uid="{00000000-0005-0000-0000-00004F270000}"/>
    <cellStyle name="Normal 11 7 3 4" xfId="9887" xr:uid="{00000000-0005-0000-0000-000050270000}"/>
    <cellStyle name="Normal 11 7 4" xfId="9888" xr:uid="{00000000-0005-0000-0000-000051270000}"/>
    <cellStyle name="Normal 11 7 5" xfId="9889" xr:uid="{00000000-0005-0000-0000-000052270000}"/>
    <cellStyle name="Normal 11 7 6" xfId="9890" xr:uid="{00000000-0005-0000-0000-000053270000}"/>
    <cellStyle name="Normal 11 8" xfId="9891" xr:uid="{00000000-0005-0000-0000-000054270000}"/>
    <cellStyle name="Normal 11 8 2" xfId="9892" xr:uid="{00000000-0005-0000-0000-000055270000}"/>
    <cellStyle name="Normal 11 8 2 2" xfId="9893" xr:uid="{00000000-0005-0000-0000-000056270000}"/>
    <cellStyle name="Normal 11 8 2 2 2" xfId="9894" xr:uid="{00000000-0005-0000-0000-000057270000}"/>
    <cellStyle name="Normal 11 8 2 2 3" xfId="9895" xr:uid="{00000000-0005-0000-0000-000058270000}"/>
    <cellStyle name="Normal 11 8 2 2 4" xfId="9896" xr:uid="{00000000-0005-0000-0000-000059270000}"/>
    <cellStyle name="Normal 11 8 2 3" xfId="9897" xr:uid="{00000000-0005-0000-0000-00005A270000}"/>
    <cellStyle name="Normal 11 8 2 4" xfId="9898" xr:uid="{00000000-0005-0000-0000-00005B270000}"/>
    <cellStyle name="Normal 11 8 2 5" xfId="9899" xr:uid="{00000000-0005-0000-0000-00005C270000}"/>
    <cellStyle name="Normal 11 8 3" xfId="9900" xr:uid="{00000000-0005-0000-0000-00005D270000}"/>
    <cellStyle name="Normal 11 8 3 2" xfId="9901" xr:uid="{00000000-0005-0000-0000-00005E270000}"/>
    <cellStyle name="Normal 11 8 3 3" xfId="9902" xr:uid="{00000000-0005-0000-0000-00005F270000}"/>
    <cellStyle name="Normal 11 8 3 4" xfId="9903" xr:uid="{00000000-0005-0000-0000-000060270000}"/>
    <cellStyle name="Normal 11 8 4" xfId="9904" xr:uid="{00000000-0005-0000-0000-000061270000}"/>
    <cellStyle name="Normal 11 8 5" xfId="9905" xr:uid="{00000000-0005-0000-0000-000062270000}"/>
    <cellStyle name="Normal 11 8 6" xfId="9906" xr:uid="{00000000-0005-0000-0000-000063270000}"/>
    <cellStyle name="Normal 11 9" xfId="9907" xr:uid="{00000000-0005-0000-0000-000064270000}"/>
    <cellStyle name="Normal 11 9 2" xfId="9908" xr:uid="{00000000-0005-0000-0000-000065270000}"/>
    <cellStyle name="Normal 11 9 2 2" xfId="9909" xr:uid="{00000000-0005-0000-0000-000066270000}"/>
    <cellStyle name="Normal 11 9 2 2 2" xfId="9910" xr:uid="{00000000-0005-0000-0000-000067270000}"/>
    <cellStyle name="Normal 11 9 2 2 3" xfId="9911" xr:uid="{00000000-0005-0000-0000-000068270000}"/>
    <cellStyle name="Normal 11 9 2 2 4" xfId="9912" xr:uid="{00000000-0005-0000-0000-000069270000}"/>
    <cellStyle name="Normal 11 9 2 3" xfId="9913" xr:uid="{00000000-0005-0000-0000-00006A270000}"/>
    <cellStyle name="Normal 11 9 2 4" xfId="9914" xr:uid="{00000000-0005-0000-0000-00006B270000}"/>
    <cellStyle name="Normal 11 9 2 5" xfId="9915" xr:uid="{00000000-0005-0000-0000-00006C270000}"/>
    <cellStyle name="Normal 11 9 3" xfId="9916" xr:uid="{00000000-0005-0000-0000-00006D270000}"/>
    <cellStyle name="Normal 11 9 3 2" xfId="9917" xr:uid="{00000000-0005-0000-0000-00006E270000}"/>
    <cellStyle name="Normal 11 9 3 3" xfId="9918" xr:uid="{00000000-0005-0000-0000-00006F270000}"/>
    <cellStyle name="Normal 11 9 3 4" xfId="9919" xr:uid="{00000000-0005-0000-0000-000070270000}"/>
    <cellStyle name="Normal 11 9 4" xfId="9920" xr:uid="{00000000-0005-0000-0000-000071270000}"/>
    <cellStyle name="Normal 11 9 5" xfId="9921" xr:uid="{00000000-0005-0000-0000-000072270000}"/>
    <cellStyle name="Normal 11 9 6" xfId="9922" xr:uid="{00000000-0005-0000-0000-000073270000}"/>
    <cellStyle name="Normal 110" xfId="9923" xr:uid="{00000000-0005-0000-0000-000074270000}"/>
    <cellStyle name="Normal 110 2" xfId="9924" xr:uid="{00000000-0005-0000-0000-000075270000}"/>
    <cellStyle name="Normal 110 3" xfId="9925" xr:uid="{00000000-0005-0000-0000-000076270000}"/>
    <cellStyle name="Normal 110 4" xfId="9926" xr:uid="{00000000-0005-0000-0000-000077270000}"/>
    <cellStyle name="Normal 111" xfId="9927" xr:uid="{00000000-0005-0000-0000-000078270000}"/>
    <cellStyle name="Normal 111 2" xfId="9928" xr:uid="{00000000-0005-0000-0000-000079270000}"/>
    <cellStyle name="Normal 111 3" xfId="9929" xr:uid="{00000000-0005-0000-0000-00007A270000}"/>
    <cellStyle name="Normal 111 4" xfId="9930" xr:uid="{00000000-0005-0000-0000-00007B270000}"/>
    <cellStyle name="Normal 112" xfId="9931" xr:uid="{00000000-0005-0000-0000-00007C270000}"/>
    <cellStyle name="Normal 112 2" xfId="9932" xr:uid="{00000000-0005-0000-0000-00007D270000}"/>
    <cellStyle name="Normal 112 3" xfId="9933" xr:uid="{00000000-0005-0000-0000-00007E270000}"/>
    <cellStyle name="Normal 112 4" xfId="9934" xr:uid="{00000000-0005-0000-0000-00007F270000}"/>
    <cellStyle name="Normal 113" xfId="9935" xr:uid="{00000000-0005-0000-0000-000080270000}"/>
    <cellStyle name="Normal 113 2" xfId="9936" xr:uid="{00000000-0005-0000-0000-000081270000}"/>
    <cellStyle name="Normal 113 3" xfId="9937" xr:uid="{00000000-0005-0000-0000-000082270000}"/>
    <cellStyle name="Normal 113 4" xfId="9938" xr:uid="{00000000-0005-0000-0000-000083270000}"/>
    <cellStyle name="Normal 114" xfId="9939" xr:uid="{00000000-0005-0000-0000-000084270000}"/>
    <cellStyle name="Normal 114 2" xfId="9940" xr:uid="{00000000-0005-0000-0000-000085270000}"/>
    <cellStyle name="Normal 114 3" xfId="9941" xr:uid="{00000000-0005-0000-0000-000086270000}"/>
    <cellStyle name="Normal 114 4" xfId="9942" xr:uid="{00000000-0005-0000-0000-000087270000}"/>
    <cellStyle name="Normal 115" xfId="9943" xr:uid="{00000000-0005-0000-0000-000088270000}"/>
    <cellStyle name="Normal 115 2" xfId="9944" xr:uid="{00000000-0005-0000-0000-000089270000}"/>
    <cellStyle name="Normal 115 3" xfId="9945" xr:uid="{00000000-0005-0000-0000-00008A270000}"/>
    <cellStyle name="Normal 115 4" xfId="9946" xr:uid="{00000000-0005-0000-0000-00008B270000}"/>
    <cellStyle name="Normal 116" xfId="9947" xr:uid="{00000000-0005-0000-0000-00008C270000}"/>
    <cellStyle name="Normal 116 2" xfId="9948" xr:uid="{00000000-0005-0000-0000-00008D270000}"/>
    <cellStyle name="Normal 116 3" xfId="9949" xr:uid="{00000000-0005-0000-0000-00008E270000}"/>
    <cellStyle name="Normal 116 4" xfId="9950" xr:uid="{00000000-0005-0000-0000-00008F270000}"/>
    <cellStyle name="Normal 117" xfId="9951" xr:uid="{00000000-0005-0000-0000-000090270000}"/>
    <cellStyle name="Normal 117 2" xfId="9952" xr:uid="{00000000-0005-0000-0000-000091270000}"/>
    <cellStyle name="Normal 117 3" xfId="9953" xr:uid="{00000000-0005-0000-0000-000092270000}"/>
    <cellStyle name="Normal 117 4" xfId="9954" xr:uid="{00000000-0005-0000-0000-000093270000}"/>
    <cellStyle name="Normal 118" xfId="9955" xr:uid="{00000000-0005-0000-0000-000094270000}"/>
    <cellStyle name="Normal 118 2" xfId="9956" xr:uid="{00000000-0005-0000-0000-000095270000}"/>
    <cellStyle name="Normal 118 3" xfId="9957" xr:uid="{00000000-0005-0000-0000-000096270000}"/>
    <cellStyle name="Normal 118 4" xfId="9958" xr:uid="{00000000-0005-0000-0000-000097270000}"/>
    <cellStyle name="Normal 119" xfId="9959" xr:uid="{00000000-0005-0000-0000-000098270000}"/>
    <cellStyle name="Normal 12" xfId="9960" xr:uid="{00000000-0005-0000-0000-000099270000}"/>
    <cellStyle name="Normal 12 10" xfId="9961" xr:uid="{00000000-0005-0000-0000-00009A270000}"/>
    <cellStyle name="Normal 12 10 2" xfId="9962" xr:uid="{00000000-0005-0000-0000-00009B270000}"/>
    <cellStyle name="Normal 12 10 2 2" xfId="9963" xr:uid="{00000000-0005-0000-0000-00009C270000}"/>
    <cellStyle name="Normal 12 10 2 2 2" xfId="9964" xr:uid="{00000000-0005-0000-0000-00009D270000}"/>
    <cellStyle name="Normal 12 10 2 2 3" xfId="9965" xr:uid="{00000000-0005-0000-0000-00009E270000}"/>
    <cellStyle name="Normal 12 10 2 2 4" xfId="9966" xr:uid="{00000000-0005-0000-0000-00009F270000}"/>
    <cellStyle name="Normal 12 10 2 3" xfId="9967" xr:uid="{00000000-0005-0000-0000-0000A0270000}"/>
    <cellStyle name="Normal 12 10 2 4" xfId="9968" xr:uid="{00000000-0005-0000-0000-0000A1270000}"/>
    <cellStyle name="Normal 12 10 2 5" xfId="9969" xr:uid="{00000000-0005-0000-0000-0000A2270000}"/>
    <cellStyle name="Normal 12 10 3" xfId="9970" xr:uid="{00000000-0005-0000-0000-0000A3270000}"/>
    <cellStyle name="Normal 12 10 3 2" xfId="9971" xr:uid="{00000000-0005-0000-0000-0000A4270000}"/>
    <cellStyle name="Normal 12 10 3 3" xfId="9972" xr:uid="{00000000-0005-0000-0000-0000A5270000}"/>
    <cellStyle name="Normal 12 10 3 4" xfId="9973" xr:uid="{00000000-0005-0000-0000-0000A6270000}"/>
    <cellStyle name="Normal 12 10 4" xfId="9974" xr:uid="{00000000-0005-0000-0000-0000A7270000}"/>
    <cellStyle name="Normal 12 10 5" xfId="9975" xr:uid="{00000000-0005-0000-0000-0000A8270000}"/>
    <cellStyle name="Normal 12 10 6" xfId="9976" xr:uid="{00000000-0005-0000-0000-0000A9270000}"/>
    <cellStyle name="Normal 12 11" xfId="9977" xr:uid="{00000000-0005-0000-0000-0000AA270000}"/>
    <cellStyle name="Normal 12 11 2" xfId="9978" xr:uid="{00000000-0005-0000-0000-0000AB270000}"/>
    <cellStyle name="Normal 12 11 2 2" xfId="9979" xr:uid="{00000000-0005-0000-0000-0000AC270000}"/>
    <cellStyle name="Normal 12 11 2 2 2" xfId="9980" xr:uid="{00000000-0005-0000-0000-0000AD270000}"/>
    <cellStyle name="Normal 12 11 2 2 3" xfId="9981" xr:uid="{00000000-0005-0000-0000-0000AE270000}"/>
    <cellStyle name="Normal 12 11 2 2 4" xfId="9982" xr:uid="{00000000-0005-0000-0000-0000AF270000}"/>
    <cellStyle name="Normal 12 11 2 3" xfId="9983" xr:uid="{00000000-0005-0000-0000-0000B0270000}"/>
    <cellStyle name="Normal 12 11 2 4" xfId="9984" xr:uid="{00000000-0005-0000-0000-0000B1270000}"/>
    <cellStyle name="Normal 12 11 2 5" xfId="9985" xr:uid="{00000000-0005-0000-0000-0000B2270000}"/>
    <cellStyle name="Normal 12 11 3" xfId="9986" xr:uid="{00000000-0005-0000-0000-0000B3270000}"/>
    <cellStyle name="Normal 12 11 3 2" xfId="9987" xr:uid="{00000000-0005-0000-0000-0000B4270000}"/>
    <cellStyle name="Normal 12 11 3 3" xfId="9988" xr:uid="{00000000-0005-0000-0000-0000B5270000}"/>
    <cellStyle name="Normal 12 11 3 4" xfId="9989" xr:uid="{00000000-0005-0000-0000-0000B6270000}"/>
    <cellStyle name="Normal 12 11 4" xfId="9990" xr:uid="{00000000-0005-0000-0000-0000B7270000}"/>
    <cellStyle name="Normal 12 11 5" xfId="9991" xr:uid="{00000000-0005-0000-0000-0000B8270000}"/>
    <cellStyle name="Normal 12 11 6" xfId="9992" xr:uid="{00000000-0005-0000-0000-0000B9270000}"/>
    <cellStyle name="Normal 12 12" xfId="9993" xr:uid="{00000000-0005-0000-0000-0000BA270000}"/>
    <cellStyle name="Normal 12 12 2" xfId="9994" xr:uid="{00000000-0005-0000-0000-0000BB270000}"/>
    <cellStyle name="Normal 12 12 2 2" xfId="9995" xr:uid="{00000000-0005-0000-0000-0000BC270000}"/>
    <cellStyle name="Normal 12 12 2 2 2" xfId="9996" xr:uid="{00000000-0005-0000-0000-0000BD270000}"/>
    <cellStyle name="Normal 12 12 2 2 3" xfId="9997" xr:uid="{00000000-0005-0000-0000-0000BE270000}"/>
    <cellStyle name="Normal 12 12 2 2 4" xfId="9998" xr:uid="{00000000-0005-0000-0000-0000BF270000}"/>
    <cellStyle name="Normal 12 12 2 3" xfId="9999" xr:uid="{00000000-0005-0000-0000-0000C0270000}"/>
    <cellStyle name="Normal 12 12 2 4" xfId="10000" xr:uid="{00000000-0005-0000-0000-0000C1270000}"/>
    <cellStyle name="Normal 12 12 2 5" xfId="10001" xr:uid="{00000000-0005-0000-0000-0000C2270000}"/>
    <cellStyle name="Normal 12 12 3" xfId="10002" xr:uid="{00000000-0005-0000-0000-0000C3270000}"/>
    <cellStyle name="Normal 12 12 3 2" xfId="10003" xr:uid="{00000000-0005-0000-0000-0000C4270000}"/>
    <cellStyle name="Normal 12 12 3 3" xfId="10004" xr:uid="{00000000-0005-0000-0000-0000C5270000}"/>
    <cellStyle name="Normal 12 12 3 4" xfId="10005" xr:uid="{00000000-0005-0000-0000-0000C6270000}"/>
    <cellStyle name="Normal 12 12 4" xfId="10006" xr:uid="{00000000-0005-0000-0000-0000C7270000}"/>
    <cellStyle name="Normal 12 12 5" xfId="10007" xr:uid="{00000000-0005-0000-0000-0000C8270000}"/>
    <cellStyle name="Normal 12 12 6" xfId="10008" xr:uid="{00000000-0005-0000-0000-0000C9270000}"/>
    <cellStyle name="Normal 12 13" xfId="10009" xr:uid="{00000000-0005-0000-0000-0000CA270000}"/>
    <cellStyle name="Normal 12 13 2" xfId="10010" xr:uid="{00000000-0005-0000-0000-0000CB270000}"/>
    <cellStyle name="Normal 12 13 2 2" xfId="10011" xr:uid="{00000000-0005-0000-0000-0000CC270000}"/>
    <cellStyle name="Normal 12 13 2 2 2" xfId="10012" xr:uid="{00000000-0005-0000-0000-0000CD270000}"/>
    <cellStyle name="Normal 12 13 2 2 3" xfId="10013" xr:uid="{00000000-0005-0000-0000-0000CE270000}"/>
    <cellStyle name="Normal 12 13 2 2 4" xfId="10014" xr:uid="{00000000-0005-0000-0000-0000CF270000}"/>
    <cellStyle name="Normal 12 13 2 3" xfId="10015" xr:uid="{00000000-0005-0000-0000-0000D0270000}"/>
    <cellStyle name="Normal 12 13 2 4" xfId="10016" xr:uid="{00000000-0005-0000-0000-0000D1270000}"/>
    <cellStyle name="Normal 12 13 2 5" xfId="10017" xr:uid="{00000000-0005-0000-0000-0000D2270000}"/>
    <cellStyle name="Normal 12 13 3" xfId="10018" xr:uid="{00000000-0005-0000-0000-0000D3270000}"/>
    <cellStyle name="Normal 12 13 3 2" xfId="10019" xr:uid="{00000000-0005-0000-0000-0000D4270000}"/>
    <cellStyle name="Normal 12 13 3 3" xfId="10020" xr:uid="{00000000-0005-0000-0000-0000D5270000}"/>
    <cellStyle name="Normal 12 13 3 4" xfId="10021" xr:uid="{00000000-0005-0000-0000-0000D6270000}"/>
    <cellStyle name="Normal 12 13 4" xfId="10022" xr:uid="{00000000-0005-0000-0000-0000D7270000}"/>
    <cellStyle name="Normal 12 13 5" xfId="10023" xr:uid="{00000000-0005-0000-0000-0000D8270000}"/>
    <cellStyle name="Normal 12 13 6" xfId="10024" xr:uid="{00000000-0005-0000-0000-0000D9270000}"/>
    <cellStyle name="Normal 12 14" xfId="10025" xr:uid="{00000000-0005-0000-0000-0000DA270000}"/>
    <cellStyle name="Normal 12 14 2" xfId="10026" xr:uid="{00000000-0005-0000-0000-0000DB270000}"/>
    <cellStyle name="Normal 12 14 3" xfId="10027" xr:uid="{00000000-0005-0000-0000-0000DC270000}"/>
    <cellStyle name="Normal 12 14 4" xfId="10028" xr:uid="{00000000-0005-0000-0000-0000DD270000}"/>
    <cellStyle name="Normal 12 2" xfId="10029" xr:uid="{00000000-0005-0000-0000-0000DE270000}"/>
    <cellStyle name="Normal 12 2 2" xfId="10030" xr:uid="{00000000-0005-0000-0000-0000DF270000}"/>
    <cellStyle name="Normal 12 2 3" xfId="10031" xr:uid="{00000000-0005-0000-0000-0000E0270000}"/>
    <cellStyle name="Normal 12 2 3 2" xfId="10032" xr:uid="{00000000-0005-0000-0000-0000E1270000}"/>
    <cellStyle name="Normal 12 2 3 2 2" xfId="10033" xr:uid="{00000000-0005-0000-0000-0000E2270000}"/>
    <cellStyle name="Normal 12 2 3 2 2 2" xfId="10034" xr:uid="{00000000-0005-0000-0000-0000E3270000}"/>
    <cellStyle name="Normal 12 2 3 2 2 3" xfId="10035" xr:uid="{00000000-0005-0000-0000-0000E4270000}"/>
    <cellStyle name="Normal 12 2 3 2 2 4" xfId="10036" xr:uid="{00000000-0005-0000-0000-0000E5270000}"/>
    <cellStyle name="Normal 12 2 3 2 3" xfId="10037" xr:uid="{00000000-0005-0000-0000-0000E6270000}"/>
    <cellStyle name="Normal 12 2 3 2 4" xfId="10038" xr:uid="{00000000-0005-0000-0000-0000E7270000}"/>
    <cellStyle name="Normal 12 2 3 2 5" xfId="10039" xr:uid="{00000000-0005-0000-0000-0000E8270000}"/>
    <cellStyle name="Normal 12 2 3 3" xfId="10040" xr:uid="{00000000-0005-0000-0000-0000E9270000}"/>
    <cellStyle name="Normal 12 2 3 3 2" xfId="10041" xr:uid="{00000000-0005-0000-0000-0000EA270000}"/>
    <cellStyle name="Normal 12 2 3 3 3" xfId="10042" xr:uid="{00000000-0005-0000-0000-0000EB270000}"/>
    <cellStyle name="Normal 12 2 3 3 4" xfId="10043" xr:uid="{00000000-0005-0000-0000-0000EC270000}"/>
    <cellStyle name="Normal 12 2 3 4" xfId="10044" xr:uid="{00000000-0005-0000-0000-0000ED270000}"/>
    <cellStyle name="Normal 12 2 3 5" xfId="10045" xr:uid="{00000000-0005-0000-0000-0000EE270000}"/>
    <cellStyle name="Normal 12 2 3 6" xfId="10046" xr:uid="{00000000-0005-0000-0000-0000EF270000}"/>
    <cellStyle name="Normal 12 3" xfId="10047" xr:uid="{00000000-0005-0000-0000-0000F0270000}"/>
    <cellStyle name="Normal 12 3 2" xfId="10048" xr:uid="{00000000-0005-0000-0000-0000F1270000}"/>
    <cellStyle name="Normal 12 3 2 2" xfId="10049" xr:uid="{00000000-0005-0000-0000-0000F2270000}"/>
    <cellStyle name="Normal 12 3 2 2 2" xfId="10050" xr:uid="{00000000-0005-0000-0000-0000F3270000}"/>
    <cellStyle name="Normal 12 3 2 2 2 2" xfId="10051" xr:uid="{00000000-0005-0000-0000-0000F4270000}"/>
    <cellStyle name="Normal 12 3 2 2 2 3" xfId="10052" xr:uid="{00000000-0005-0000-0000-0000F5270000}"/>
    <cellStyle name="Normal 12 3 2 2 2 4" xfId="10053" xr:uid="{00000000-0005-0000-0000-0000F6270000}"/>
    <cellStyle name="Normal 12 3 2 2 3" xfId="10054" xr:uid="{00000000-0005-0000-0000-0000F7270000}"/>
    <cellStyle name="Normal 12 3 2 2 4" xfId="10055" xr:uid="{00000000-0005-0000-0000-0000F8270000}"/>
    <cellStyle name="Normal 12 3 2 2 5" xfId="10056" xr:uid="{00000000-0005-0000-0000-0000F9270000}"/>
    <cellStyle name="Normal 12 3 2 3" xfId="10057" xr:uid="{00000000-0005-0000-0000-0000FA270000}"/>
    <cellStyle name="Normal 12 3 2 4" xfId="10058" xr:uid="{00000000-0005-0000-0000-0000FB270000}"/>
    <cellStyle name="Normal 12 3 2 4 2" xfId="10059" xr:uid="{00000000-0005-0000-0000-0000FC270000}"/>
    <cellStyle name="Normal 12 3 2 4 3" xfId="10060" xr:uid="{00000000-0005-0000-0000-0000FD270000}"/>
    <cellStyle name="Normal 12 3 2 4 4" xfId="10061" xr:uid="{00000000-0005-0000-0000-0000FE270000}"/>
    <cellStyle name="Normal 12 3 2 5" xfId="10062" xr:uid="{00000000-0005-0000-0000-0000FF270000}"/>
    <cellStyle name="Normal 12 3 2 6" xfId="10063" xr:uid="{00000000-0005-0000-0000-000000280000}"/>
    <cellStyle name="Normal 12 3 2 7" xfId="10064" xr:uid="{00000000-0005-0000-0000-000001280000}"/>
    <cellStyle name="Normal 12 4" xfId="10065" xr:uid="{00000000-0005-0000-0000-000002280000}"/>
    <cellStyle name="Normal 12 4 2" xfId="10066" xr:uid="{00000000-0005-0000-0000-000003280000}"/>
    <cellStyle name="Normal 12 4 2 2" xfId="10067" xr:uid="{00000000-0005-0000-0000-000004280000}"/>
    <cellStyle name="Normal 12 4 2 2 2" xfId="10068" xr:uid="{00000000-0005-0000-0000-000005280000}"/>
    <cellStyle name="Normal 12 4 2 2 3" xfId="10069" xr:uid="{00000000-0005-0000-0000-000006280000}"/>
    <cellStyle name="Normal 12 4 2 2 4" xfId="10070" xr:uid="{00000000-0005-0000-0000-000007280000}"/>
    <cellStyle name="Normal 12 4 2 3" xfId="10071" xr:uid="{00000000-0005-0000-0000-000008280000}"/>
    <cellStyle name="Normal 12 4 2 4" xfId="10072" xr:uid="{00000000-0005-0000-0000-000009280000}"/>
    <cellStyle name="Normal 12 4 2 5" xfId="10073" xr:uid="{00000000-0005-0000-0000-00000A280000}"/>
    <cellStyle name="Normal 12 4 3" xfId="10074" xr:uid="{00000000-0005-0000-0000-00000B280000}"/>
    <cellStyle name="Normal 12 4 4" xfId="10075" xr:uid="{00000000-0005-0000-0000-00000C280000}"/>
    <cellStyle name="Normal 12 4 4 2" xfId="10076" xr:uid="{00000000-0005-0000-0000-00000D280000}"/>
    <cellStyle name="Normal 12 4 4 3" xfId="10077" xr:uid="{00000000-0005-0000-0000-00000E280000}"/>
    <cellStyle name="Normal 12 4 4 4" xfId="10078" xr:uid="{00000000-0005-0000-0000-00000F280000}"/>
    <cellStyle name="Normal 12 4 5" xfId="10079" xr:uid="{00000000-0005-0000-0000-000010280000}"/>
    <cellStyle name="Normal 12 4 6" xfId="10080" xr:uid="{00000000-0005-0000-0000-000011280000}"/>
    <cellStyle name="Normal 12 4 7" xfId="10081" xr:uid="{00000000-0005-0000-0000-000012280000}"/>
    <cellStyle name="Normal 12 5" xfId="10082" xr:uid="{00000000-0005-0000-0000-000013280000}"/>
    <cellStyle name="Normal 12 5 2" xfId="10083" xr:uid="{00000000-0005-0000-0000-000014280000}"/>
    <cellStyle name="Normal 12 5 2 2" xfId="10084" xr:uid="{00000000-0005-0000-0000-000015280000}"/>
    <cellStyle name="Normal 12 5 2 2 2" xfId="10085" xr:uid="{00000000-0005-0000-0000-000016280000}"/>
    <cellStyle name="Normal 12 5 2 2 3" xfId="10086" xr:uid="{00000000-0005-0000-0000-000017280000}"/>
    <cellStyle name="Normal 12 5 2 2 4" xfId="10087" xr:uid="{00000000-0005-0000-0000-000018280000}"/>
    <cellStyle name="Normal 12 5 2 3" xfId="10088" xr:uid="{00000000-0005-0000-0000-000019280000}"/>
    <cellStyle name="Normal 12 5 2 4" xfId="10089" xr:uid="{00000000-0005-0000-0000-00001A280000}"/>
    <cellStyle name="Normal 12 5 2 5" xfId="10090" xr:uid="{00000000-0005-0000-0000-00001B280000}"/>
    <cellStyle name="Normal 12 5 3" xfId="10091" xr:uid="{00000000-0005-0000-0000-00001C280000}"/>
    <cellStyle name="Normal 12 5 4" xfId="10092" xr:uid="{00000000-0005-0000-0000-00001D280000}"/>
    <cellStyle name="Normal 12 5 4 2" xfId="10093" xr:uid="{00000000-0005-0000-0000-00001E280000}"/>
    <cellStyle name="Normal 12 5 4 3" xfId="10094" xr:uid="{00000000-0005-0000-0000-00001F280000}"/>
    <cellStyle name="Normal 12 5 4 4" xfId="10095" xr:uid="{00000000-0005-0000-0000-000020280000}"/>
    <cellStyle name="Normal 12 5 5" xfId="10096" xr:uid="{00000000-0005-0000-0000-000021280000}"/>
    <cellStyle name="Normal 12 5 6" xfId="10097" xr:uid="{00000000-0005-0000-0000-000022280000}"/>
    <cellStyle name="Normal 12 5 7" xfId="10098" xr:uid="{00000000-0005-0000-0000-000023280000}"/>
    <cellStyle name="Normal 12 6" xfId="10099" xr:uid="{00000000-0005-0000-0000-000024280000}"/>
    <cellStyle name="Normal 12 6 2" xfId="10100" xr:uid="{00000000-0005-0000-0000-000025280000}"/>
    <cellStyle name="Normal 12 6 2 2" xfId="10101" xr:uid="{00000000-0005-0000-0000-000026280000}"/>
    <cellStyle name="Normal 12 6 2 2 2" xfId="10102" xr:uid="{00000000-0005-0000-0000-000027280000}"/>
    <cellStyle name="Normal 12 6 2 2 3" xfId="10103" xr:uid="{00000000-0005-0000-0000-000028280000}"/>
    <cellStyle name="Normal 12 6 2 2 4" xfId="10104" xr:uid="{00000000-0005-0000-0000-000029280000}"/>
    <cellStyle name="Normal 12 6 2 3" xfId="10105" xr:uid="{00000000-0005-0000-0000-00002A280000}"/>
    <cellStyle name="Normal 12 6 2 4" xfId="10106" xr:uid="{00000000-0005-0000-0000-00002B280000}"/>
    <cellStyle name="Normal 12 6 2 5" xfId="10107" xr:uid="{00000000-0005-0000-0000-00002C280000}"/>
    <cellStyle name="Normal 12 6 3" xfId="10108" xr:uid="{00000000-0005-0000-0000-00002D280000}"/>
    <cellStyle name="Normal 12 6 4" xfId="10109" xr:uid="{00000000-0005-0000-0000-00002E280000}"/>
    <cellStyle name="Normal 12 6 4 2" xfId="10110" xr:uid="{00000000-0005-0000-0000-00002F280000}"/>
    <cellStyle name="Normal 12 6 4 3" xfId="10111" xr:uid="{00000000-0005-0000-0000-000030280000}"/>
    <cellStyle name="Normal 12 6 4 4" xfId="10112" xr:uid="{00000000-0005-0000-0000-000031280000}"/>
    <cellStyle name="Normal 12 6 5" xfId="10113" xr:uid="{00000000-0005-0000-0000-000032280000}"/>
    <cellStyle name="Normal 12 6 6" xfId="10114" xr:uid="{00000000-0005-0000-0000-000033280000}"/>
    <cellStyle name="Normal 12 6 7" xfId="10115" xr:uid="{00000000-0005-0000-0000-000034280000}"/>
    <cellStyle name="Normal 12 7" xfId="10116" xr:uid="{00000000-0005-0000-0000-000035280000}"/>
    <cellStyle name="Normal 12 7 2" xfId="10117" xr:uid="{00000000-0005-0000-0000-000036280000}"/>
    <cellStyle name="Normal 12 7 2 2" xfId="10118" xr:uid="{00000000-0005-0000-0000-000037280000}"/>
    <cellStyle name="Normal 12 7 2 2 2" xfId="10119" xr:uid="{00000000-0005-0000-0000-000038280000}"/>
    <cellStyle name="Normal 12 7 2 2 3" xfId="10120" xr:uid="{00000000-0005-0000-0000-000039280000}"/>
    <cellStyle name="Normal 12 7 2 2 4" xfId="10121" xr:uid="{00000000-0005-0000-0000-00003A280000}"/>
    <cellStyle name="Normal 12 7 2 3" xfId="10122" xr:uid="{00000000-0005-0000-0000-00003B280000}"/>
    <cellStyle name="Normal 12 7 2 4" xfId="10123" xr:uid="{00000000-0005-0000-0000-00003C280000}"/>
    <cellStyle name="Normal 12 7 2 5" xfId="10124" xr:uid="{00000000-0005-0000-0000-00003D280000}"/>
    <cellStyle name="Normal 12 7 3" xfId="10125" xr:uid="{00000000-0005-0000-0000-00003E280000}"/>
    <cellStyle name="Normal 12 7 4" xfId="10126" xr:uid="{00000000-0005-0000-0000-00003F280000}"/>
    <cellStyle name="Normal 12 7 4 2" xfId="10127" xr:uid="{00000000-0005-0000-0000-000040280000}"/>
    <cellStyle name="Normal 12 7 4 3" xfId="10128" xr:uid="{00000000-0005-0000-0000-000041280000}"/>
    <cellStyle name="Normal 12 7 4 4" xfId="10129" xr:uid="{00000000-0005-0000-0000-000042280000}"/>
    <cellStyle name="Normal 12 7 5" xfId="10130" xr:uid="{00000000-0005-0000-0000-000043280000}"/>
    <cellStyle name="Normal 12 7 6" xfId="10131" xr:uid="{00000000-0005-0000-0000-000044280000}"/>
    <cellStyle name="Normal 12 7 7" xfId="10132" xr:uid="{00000000-0005-0000-0000-000045280000}"/>
    <cellStyle name="Normal 12 8" xfId="10133" xr:uid="{00000000-0005-0000-0000-000046280000}"/>
    <cellStyle name="Normal 12 8 2" xfId="10134" xr:uid="{00000000-0005-0000-0000-000047280000}"/>
    <cellStyle name="Normal 12 8 2 2" xfId="10135" xr:uid="{00000000-0005-0000-0000-000048280000}"/>
    <cellStyle name="Normal 12 8 2 2 2" xfId="10136" xr:uid="{00000000-0005-0000-0000-000049280000}"/>
    <cellStyle name="Normal 12 8 2 2 3" xfId="10137" xr:uid="{00000000-0005-0000-0000-00004A280000}"/>
    <cellStyle name="Normal 12 8 2 2 4" xfId="10138" xr:uid="{00000000-0005-0000-0000-00004B280000}"/>
    <cellStyle name="Normal 12 8 2 3" xfId="10139" xr:uid="{00000000-0005-0000-0000-00004C280000}"/>
    <cellStyle name="Normal 12 8 2 4" xfId="10140" xr:uid="{00000000-0005-0000-0000-00004D280000}"/>
    <cellStyle name="Normal 12 8 2 5" xfId="10141" xr:uid="{00000000-0005-0000-0000-00004E280000}"/>
    <cellStyle name="Normal 12 8 3" xfId="10142" xr:uid="{00000000-0005-0000-0000-00004F280000}"/>
    <cellStyle name="Normal 12 8 3 2" xfId="10143" xr:uid="{00000000-0005-0000-0000-000050280000}"/>
    <cellStyle name="Normal 12 8 3 3" xfId="10144" xr:uid="{00000000-0005-0000-0000-000051280000}"/>
    <cellStyle name="Normal 12 8 3 4" xfId="10145" xr:uid="{00000000-0005-0000-0000-000052280000}"/>
    <cellStyle name="Normal 12 8 4" xfId="10146" xr:uid="{00000000-0005-0000-0000-000053280000}"/>
    <cellStyle name="Normal 12 8 5" xfId="10147" xr:uid="{00000000-0005-0000-0000-000054280000}"/>
    <cellStyle name="Normal 12 8 6" xfId="10148" xr:uid="{00000000-0005-0000-0000-000055280000}"/>
    <cellStyle name="Normal 12 9" xfId="10149" xr:uid="{00000000-0005-0000-0000-000056280000}"/>
    <cellStyle name="Normal 12 9 2" xfId="10150" xr:uid="{00000000-0005-0000-0000-000057280000}"/>
    <cellStyle name="Normal 12 9 2 2" xfId="10151" xr:uid="{00000000-0005-0000-0000-000058280000}"/>
    <cellStyle name="Normal 12 9 2 2 2" xfId="10152" xr:uid="{00000000-0005-0000-0000-000059280000}"/>
    <cellStyle name="Normal 12 9 2 2 3" xfId="10153" xr:uid="{00000000-0005-0000-0000-00005A280000}"/>
    <cellStyle name="Normal 12 9 2 2 4" xfId="10154" xr:uid="{00000000-0005-0000-0000-00005B280000}"/>
    <cellStyle name="Normal 12 9 2 3" xfId="10155" xr:uid="{00000000-0005-0000-0000-00005C280000}"/>
    <cellStyle name="Normal 12 9 2 4" xfId="10156" xr:uid="{00000000-0005-0000-0000-00005D280000}"/>
    <cellStyle name="Normal 12 9 2 5" xfId="10157" xr:uid="{00000000-0005-0000-0000-00005E280000}"/>
    <cellStyle name="Normal 12 9 3" xfId="10158" xr:uid="{00000000-0005-0000-0000-00005F280000}"/>
    <cellStyle name="Normal 12 9 3 2" xfId="10159" xr:uid="{00000000-0005-0000-0000-000060280000}"/>
    <cellStyle name="Normal 12 9 3 3" xfId="10160" xr:uid="{00000000-0005-0000-0000-000061280000}"/>
    <cellStyle name="Normal 12 9 3 4" xfId="10161" xr:uid="{00000000-0005-0000-0000-000062280000}"/>
    <cellStyle name="Normal 12 9 4" xfId="10162" xr:uid="{00000000-0005-0000-0000-000063280000}"/>
    <cellStyle name="Normal 12 9 5" xfId="10163" xr:uid="{00000000-0005-0000-0000-000064280000}"/>
    <cellStyle name="Normal 12 9 6" xfId="10164" xr:uid="{00000000-0005-0000-0000-000065280000}"/>
    <cellStyle name="Normal 120" xfId="10165" xr:uid="{00000000-0005-0000-0000-000066280000}"/>
    <cellStyle name="Normal 121" xfId="3" xr:uid="{00000000-0005-0000-0000-000067280000}"/>
    <cellStyle name="Normal 121 2" xfId="21410" xr:uid="{00000000-0005-0000-0000-000068280000}"/>
    <cellStyle name="Normal 122" xfId="20960" xr:uid="{00000000-0005-0000-0000-000069280000}"/>
    <cellStyle name="Normal 13" xfId="10166" xr:uid="{00000000-0005-0000-0000-00006A280000}"/>
    <cellStyle name="Normal 13 10" xfId="10167" xr:uid="{00000000-0005-0000-0000-00006B280000}"/>
    <cellStyle name="Normal 13 11" xfId="10168" xr:uid="{00000000-0005-0000-0000-00006C280000}"/>
    <cellStyle name="Normal 13 11 2" xfId="10169" xr:uid="{00000000-0005-0000-0000-00006D280000}"/>
    <cellStyle name="Normal 13 11 2 2" xfId="10170" xr:uid="{00000000-0005-0000-0000-00006E280000}"/>
    <cellStyle name="Normal 13 11 2 2 2" xfId="10171" xr:uid="{00000000-0005-0000-0000-00006F280000}"/>
    <cellStyle name="Normal 13 11 2 2 3" xfId="10172" xr:uid="{00000000-0005-0000-0000-000070280000}"/>
    <cellStyle name="Normal 13 11 2 2 4" xfId="10173" xr:uid="{00000000-0005-0000-0000-000071280000}"/>
    <cellStyle name="Normal 13 11 2 3" xfId="10174" xr:uid="{00000000-0005-0000-0000-000072280000}"/>
    <cellStyle name="Normal 13 11 2 4" xfId="10175" xr:uid="{00000000-0005-0000-0000-000073280000}"/>
    <cellStyle name="Normal 13 11 2 5" xfId="10176" xr:uid="{00000000-0005-0000-0000-000074280000}"/>
    <cellStyle name="Normal 13 11 3" xfId="10177" xr:uid="{00000000-0005-0000-0000-000075280000}"/>
    <cellStyle name="Normal 13 11 3 2" xfId="10178" xr:uid="{00000000-0005-0000-0000-000076280000}"/>
    <cellStyle name="Normal 13 11 3 3" xfId="10179" xr:uid="{00000000-0005-0000-0000-000077280000}"/>
    <cellStyle name="Normal 13 11 3 4" xfId="10180" xr:uid="{00000000-0005-0000-0000-000078280000}"/>
    <cellStyle name="Normal 13 11 4" xfId="10181" xr:uid="{00000000-0005-0000-0000-000079280000}"/>
    <cellStyle name="Normal 13 11 5" xfId="10182" xr:uid="{00000000-0005-0000-0000-00007A280000}"/>
    <cellStyle name="Normal 13 11 6" xfId="10183" xr:uid="{00000000-0005-0000-0000-00007B280000}"/>
    <cellStyle name="Normal 13 12" xfId="10184" xr:uid="{00000000-0005-0000-0000-00007C280000}"/>
    <cellStyle name="Normal 13 12 2" xfId="10185" xr:uid="{00000000-0005-0000-0000-00007D280000}"/>
    <cellStyle name="Normal 13 12 2 2" xfId="10186" xr:uid="{00000000-0005-0000-0000-00007E280000}"/>
    <cellStyle name="Normal 13 12 2 2 2" xfId="10187" xr:uid="{00000000-0005-0000-0000-00007F280000}"/>
    <cellStyle name="Normal 13 12 2 2 3" xfId="10188" xr:uid="{00000000-0005-0000-0000-000080280000}"/>
    <cellStyle name="Normal 13 12 2 2 4" xfId="10189" xr:uid="{00000000-0005-0000-0000-000081280000}"/>
    <cellStyle name="Normal 13 12 2 3" xfId="10190" xr:uid="{00000000-0005-0000-0000-000082280000}"/>
    <cellStyle name="Normal 13 12 2 4" xfId="10191" xr:uid="{00000000-0005-0000-0000-000083280000}"/>
    <cellStyle name="Normal 13 12 2 5" xfId="10192" xr:uid="{00000000-0005-0000-0000-000084280000}"/>
    <cellStyle name="Normal 13 12 3" xfId="10193" xr:uid="{00000000-0005-0000-0000-000085280000}"/>
    <cellStyle name="Normal 13 12 3 2" xfId="10194" xr:uid="{00000000-0005-0000-0000-000086280000}"/>
    <cellStyle name="Normal 13 12 3 3" xfId="10195" xr:uid="{00000000-0005-0000-0000-000087280000}"/>
    <cellStyle name="Normal 13 12 3 4" xfId="10196" xr:uid="{00000000-0005-0000-0000-000088280000}"/>
    <cellStyle name="Normal 13 12 4" xfId="10197" xr:uid="{00000000-0005-0000-0000-000089280000}"/>
    <cellStyle name="Normal 13 12 5" xfId="10198" xr:uid="{00000000-0005-0000-0000-00008A280000}"/>
    <cellStyle name="Normal 13 12 6" xfId="10199" xr:uid="{00000000-0005-0000-0000-00008B280000}"/>
    <cellStyle name="Normal 13 13" xfId="10200" xr:uid="{00000000-0005-0000-0000-00008C280000}"/>
    <cellStyle name="Normal 13 13 2" xfId="10201" xr:uid="{00000000-0005-0000-0000-00008D280000}"/>
    <cellStyle name="Normal 13 13 3" xfId="10202" xr:uid="{00000000-0005-0000-0000-00008E280000}"/>
    <cellStyle name="Normal 13 13 4" xfId="10203" xr:uid="{00000000-0005-0000-0000-00008F280000}"/>
    <cellStyle name="Normal 13 2" xfId="10204" xr:uid="{00000000-0005-0000-0000-000090280000}"/>
    <cellStyle name="Normal 13 2 2" xfId="10205" xr:uid="{00000000-0005-0000-0000-000091280000}"/>
    <cellStyle name="Normal 13 2 3" xfId="10206" xr:uid="{00000000-0005-0000-0000-000092280000}"/>
    <cellStyle name="Normal 13 2 3 2" xfId="10207" xr:uid="{00000000-0005-0000-0000-000093280000}"/>
    <cellStyle name="Normal 13 2 3 2 2" xfId="10208" xr:uid="{00000000-0005-0000-0000-000094280000}"/>
    <cellStyle name="Normal 13 2 3 2 2 2" xfId="10209" xr:uid="{00000000-0005-0000-0000-000095280000}"/>
    <cellStyle name="Normal 13 2 3 2 2 3" xfId="10210" xr:uid="{00000000-0005-0000-0000-000096280000}"/>
    <cellStyle name="Normal 13 2 3 2 2 4" xfId="10211" xr:uid="{00000000-0005-0000-0000-000097280000}"/>
    <cellStyle name="Normal 13 2 3 2 3" xfId="10212" xr:uid="{00000000-0005-0000-0000-000098280000}"/>
    <cellStyle name="Normal 13 2 3 2 4" xfId="10213" xr:uid="{00000000-0005-0000-0000-000099280000}"/>
    <cellStyle name="Normal 13 2 3 2 5" xfId="10214" xr:uid="{00000000-0005-0000-0000-00009A280000}"/>
    <cellStyle name="Normal 13 2 3 3" xfId="10215" xr:uid="{00000000-0005-0000-0000-00009B280000}"/>
    <cellStyle name="Normal 13 2 3 3 2" xfId="10216" xr:uid="{00000000-0005-0000-0000-00009C280000}"/>
    <cellStyle name="Normal 13 2 3 3 3" xfId="10217" xr:uid="{00000000-0005-0000-0000-00009D280000}"/>
    <cellStyle name="Normal 13 2 3 3 4" xfId="10218" xr:uid="{00000000-0005-0000-0000-00009E280000}"/>
    <cellStyle name="Normal 13 2 3 4" xfId="10219" xr:uid="{00000000-0005-0000-0000-00009F280000}"/>
    <cellStyle name="Normal 13 2 3 5" xfId="10220" xr:uid="{00000000-0005-0000-0000-0000A0280000}"/>
    <cellStyle name="Normal 13 2 3 6" xfId="10221" xr:uid="{00000000-0005-0000-0000-0000A1280000}"/>
    <cellStyle name="Normal 13 3" xfId="10222" xr:uid="{00000000-0005-0000-0000-0000A2280000}"/>
    <cellStyle name="Normal 13 3 2" xfId="10223" xr:uid="{00000000-0005-0000-0000-0000A3280000}"/>
    <cellStyle name="Normal 13 3 2 2" xfId="10224" xr:uid="{00000000-0005-0000-0000-0000A4280000}"/>
    <cellStyle name="Normal 13 4" xfId="10225" xr:uid="{00000000-0005-0000-0000-0000A5280000}"/>
    <cellStyle name="Normal 13 4 2" xfId="10226" xr:uid="{00000000-0005-0000-0000-0000A6280000}"/>
    <cellStyle name="Normal 13 5" xfId="10227" xr:uid="{00000000-0005-0000-0000-0000A7280000}"/>
    <cellStyle name="Normal 13 5 2" xfId="10228" xr:uid="{00000000-0005-0000-0000-0000A8280000}"/>
    <cellStyle name="Normal 13 6" xfId="10229" xr:uid="{00000000-0005-0000-0000-0000A9280000}"/>
    <cellStyle name="Normal 13 6 2" xfId="10230" xr:uid="{00000000-0005-0000-0000-0000AA280000}"/>
    <cellStyle name="Normal 13 7" xfId="10231" xr:uid="{00000000-0005-0000-0000-0000AB280000}"/>
    <cellStyle name="Normal 13 7 2" xfId="10232" xr:uid="{00000000-0005-0000-0000-0000AC280000}"/>
    <cellStyle name="Normal 13 8" xfId="10233" xr:uid="{00000000-0005-0000-0000-0000AD280000}"/>
    <cellStyle name="Normal 13 9" xfId="10234" xr:uid="{00000000-0005-0000-0000-0000AE280000}"/>
    <cellStyle name="Normal 14" xfId="10235" xr:uid="{00000000-0005-0000-0000-0000AF280000}"/>
    <cellStyle name="Normal 14 2" xfId="10236" xr:uid="{00000000-0005-0000-0000-0000B0280000}"/>
    <cellStyle name="Normal 14 2 2" xfId="10237" xr:uid="{00000000-0005-0000-0000-0000B1280000}"/>
    <cellStyle name="Normal 14 2 3" xfId="10238" xr:uid="{00000000-0005-0000-0000-0000B2280000}"/>
    <cellStyle name="Normal 14 2 3 2" xfId="10239" xr:uid="{00000000-0005-0000-0000-0000B3280000}"/>
    <cellStyle name="Normal 14 2 3 2 2" xfId="10240" xr:uid="{00000000-0005-0000-0000-0000B4280000}"/>
    <cellStyle name="Normal 14 2 3 2 2 2" xfId="10241" xr:uid="{00000000-0005-0000-0000-0000B5280000}"/>
    <cellStyle name="Normal 14 2 3 2 2 3" xfId="10242" xr:uid="{00000000-0005-0000-0000-0000B6280000}"/>
    <cellStyle name="Normal 14 2 3 2 2 4" xfId="10243" xr:uid="{00000000-0005-0000-0000-0000B7280000}"/>
    <cellStyle name="Normal 14 2 3 2 3" xfId="10244" xr:uid="{00000000-0005-0000-0000-0000B8280000}"/>
    <cellStyle name="Normal 14 2 3 2 4" xfId="10245" xr:uid="{00000000-0005-0000-0000-0000B9280000}"/>
    <cellStyle name="Normal 14 2 3 2 5" xfId="10246" xr:uid="{00000000-0005-0000-0000-0000BA280000}"/>
    <cellStyle name="Normal 14 2 3 3" xfId="10247" xr:uid="{00000000-0005-0000-0000-0000BB280000}"/>
    <cellStyle name="Normal 14 2 3 4" xfId="10248" xr:uid="{00000000-0005-0000-0000-0000BC280000}"/>
    <cellStyle name="Normal 14 2 3 4 2" xfId="10249" xr:uid="{00000000-0005-0000-0000-0000BD280000}"/>
    <cellStyle name="Normal 14 2 3 4 3" xfId="10250" xr:uid="{00000000-0005-0000-0000-0000BE280000}"/>
    <cellStyle name="Normal 14 2 3 4 4" xfId="10251" xr:uid="{00000000-0005-0000-0000-0000BF280000}"/>
    <cellStyle name="Normal 14 2 3 5" xfId="10252" xr:uid="{00000000-0005-0000-0000-0000C0280000}"/>
    <cellStyle name="Normal 14 2 3 6" xfId="10253" xr:uid="{00000000-0005-0000-0000-0000C1280000}"/>
    <cellStyle name="Normal 14 2 3 7" xfId="10254" xr:uid="{00000000-0005-0000-0000-0000C2280000}"/>
    <cellStyle name="Normal 14 2 4" xfId="10255" xr:uid="{00000000-0005-0000-0000-0000C3280000}"/>
    <cellStyle name="Normal 14 2 4 2" xfId="10256" xr:uid="{00000000-0005-0000-0000-0000C4280000}"/>
    <cellStyle name="Normal 14 2 4 3" xfId="10257" xr:uid="{00000000-0005-0000-0000-0000C5280000}"/>
    <cellStyle name="Normal 14 2 4 4" xfId="10258" xr:uid="{00000000-0005-0000-0000-0000C6280000}"/>
    <cellStyle name="Normal 14 3" xfId="10259" xr:uid="{00000000-0005-0000-0000-0000C7280000}"/>
    <cellStyle name="Normal 14 3 2" xfId="10260" xr:uid="{00000000-0005-0000-0000-0000C8280000}"/>
    <cellStyle name="Normal 14 3 2 2" xfId="10261" xr:uid="{00000000-0005-0000-0000-0000C9280000}"/>
    <cellStyle name="Normal 14 3 2 2 2" xfId="10262" xr:uid="{00000000-0005-0000-0000-0000CA280000}"/>
    <cellStyle name="Normal 14 3 2 2 2 2" xfId="10263" xr:uid="{00000000-0005-0000-0000-0000CB280000}"/>
    <cellStyle name="Normal 14 3 2 2 2 3" xfId="10264" xr:uid="{00000000-0005-0000-0000-0000CC280000}"/>
    <cellStyle name="Normal 14 3 2 2 2 4" xfId="10265" xr:uid="{00000000-0005-0000-0000-0000CD280000}"/>
    <cellStyle name="Normal 14 3 2 2 3" xfId="10266" xr:uid="{00000000-0005-0000-0000-0000CE280000}"/>
    <cellStyle name="Normal 14 3 2 2 4" xfId="10267" xr:uid="{00000000-0005-0000-0000-0000CF280000}"/>
    <cellStyle name="Normal 14 3 2 2 5" xfId="10268" xr:uid="{00000000-0005-0000-0000-0000D0280000}"/>
    <cellStyle name="Normal 14 3 2 3" xfId="10269" xr:uid="{00000000-0005-0000-0000-0000D1280000}"/>
    <cellStyle name="Normal 14 3 2 4" xfId="10270" xr:uid="{00000000-0005-0000-0000-0000D2280000}"/>
    <cellStyle name="Normal 14 3 2 4 2" xfId="10271" xr:uid="{00000000-0005-0000-0000-0000D3280000}"/>
    <cellStyle name="Normal 14 3 2 4 3" xfId="10272" xr:uid="{00000000-0005-0000-0000-0000D4280000}"/>
    <cellStyle name="Normal 14 3 2 4 4" xfId="10273" xr:uid="{00000000-0005-0000-0000-0000D5280000}"/>
    <cellStyle name="Normal 14 3 2 5" xfId="10274" xr:uid="{00000000-0005-0000-0000-0000D6280000}"/>
    <cellStyle name="Normal 14 3 2 6" xfId="10275" xr:uid="{00000000-0005-0000-0000-0000D7280000}"/>
    <cellStyle name="Normal 14 3 2 7" xfId="10276" xr:uid="{00000000-0005-0000-0000-0000D8280000}"/>
    <cellStyle name="Normal 14 4" xfId="10277" xr:uid="{00000000-0005-0000-0000-0000D9280000}"/>
    <cellStyle name="Normal 14 4 2" xfId="10278" xr:uid="{00000000-0005-0000-0000-0000DA280000}"/>
    <cellStyle name="Normal 14 4 2 2" xfId="10279" xr:uid="{00000000-0005-0000-0000-0000DB280000}"/>
    <cellStyle name="Normal 14 4 2 2 2" xfId="10280" xr:uid="{00000000-0005-0000-0000-0000DC280000}"/>
    <cellStyle name="Normal 14 4 2 2 3" xfId="10281" xr:uid="{00000000-0005-0000-0000-0000DD280000}"/>
    <cellStyle name="Normal 14 4 2 2 4" xfId="10282" xr:uid="{00000000-0005-0000-0000-0000DE280000}"/>
    <cellStyle name="Normal 14 4 2 3" xfId="10283" xr:uid="{00000000-0005-0000-0000-0000DF280000}"/>
    <cellStyle name="Normal 14 4 2 4" xfId="10284" xr:uid="{00000000-0005-0000-0000-0000E0280000}"/>
    <cellStyle name="Normal 14 4 2 5" xfId="10285" xr:uid="{00000000-0005-0000-0000-0000E1280000}"/>
    <cellStyle name="Normal 14 4 3" xfId="10286" xr:uid="{00000000-0005-0000-0000-0000E2280000}"/>
    <cellStyle name="Normal 14 4 4" xfId="10287" xr:uid="{00000000-0005-0000-0000-0000E3280000}"/>
    <cellStyle name="Normal 14 4 4 2" xfId="10288" xr:uid="{00000000-0005-0000-0000-0000E4280000}"/>
    <cellStyle name="Normal 14 4 4 3" xfId="10289" xr:uid="{00000000-0005-0000-0000-0000E5280000}"/>
    <cellStyle name="Normal 14 4 4 4" xfId="10290" xr:uid="{00000000-0005-0000-0000-0000E6280000}"/>
    <cellStyle name="Normal 14 4 5" xfId="10291" xr:uid="{00000000-0005-0000-0000-0000E7280000}"/>
    <cellStyle name="Normal 14 4 6" xfId="10292" xr:uid="{00000000-0005-0000-0000-0000E8280000}"/>
    <cellStyle name="Normal 14 4 7" xfId="10293" xr:uid="{00000000-0005-0000-0000-0000E9280000}"/>
    <cellStyle name="Normal 14 5" xfId="10294" xr:uid="{00000000-0005-0000-0000-0000EA280000}"/>
    <cellStyle name="Normal 14 5 2" xfId="10295" xr:uid="{00000000-0005-0000-0000-0000EB280000}"/>
    <cellStyle name="Normal 14 5 2 2" xfId="10296" xr:uid="{00000000-0005-0000-0000-0000EC280000}"/>
    <cellStyle name="Normal 14 5 2 2 2" xfId="10297" xr:uid="{00000000-0005-0000-0000-0000ED280000}"/>
    <cellStyle name="Normal 14 5 2 2 3" xfId="10298" xr:uid="{00000000-0005-0000-0000-0000EE280000}"/>
    <cellStyle name="Normal 14 5 2 2 4" xfId="10299" xr:uid="{00000000-0005-0000-0000-0000EF280000}"/>
    <cellStyle name="Normal 14 5 2 3" xfId="10300" xr:uid="{00000000-0005-0000-0000-0000F0280000}"/>
    <cellStyle name="Normal 14 5 2 4" xfId="10301" xr:uid="{00000000-0005-0000-0000-0000F1280000}"/>
    <cellStyle name="Normal 14 5 2 5" xfId="10302" xr:uid="{00000000-0005-0000-0000-0000F2280000}"/>
    <cellStyle name="Normal 14 5 3" xfId="10303" xr:uid="{00000000-0005-0000-0000-0000F3280000}"/>
    <cellStyle name="Normal 14 5 3 2" xfId="10304" xr:uid="{00000000-0005-0000-0000-0000F4280000}"/>
    <cellStyle name="Normal 14 5 3 3" xfId="10305" xr:uid="{00000000-0005-0000-0000-0000F5280000}"/>
    <cellStyle name="Normal 14 5 3 4" xfId="10306" xr:uid="{00000000-0005-0000-0000-0000F6280000}"/>
    <cellStyle name="Normal 14 5 4" xfId="10307" xr:uid="{00000000-0005-0000-0000-0000F7280000}"/>
    <cellStyle name="Normal 14 5 5" xfId="10308" xr:uid="{00000000-0005-0000-0000-0000F8280000}"/>
    <cellStyle name="Normal 14 5 6" xfId="10309" xr:uid="{00000000-0005-0000-0000-0000F9280000}"/>
    <cellStyle name="Normal 14 6" xfId="10310" xr:uid="{00000000-0005-0000-0000-0000FA280000}"/>
    <cellStyle name="Normal 14 6 2" xfId="10311" xr:uid="{00000000-0005-0000-0000-0000FB280000}"/>
    <cellStyle name="Normal 14 6 3" xfId="10312" xr:uid="{00000000-0005-0000-0000-0000FC280000}"/>
    <cellStyle name="Normal 14 6 4" xfId="10313" xr:uid="{00000000-0005-0000-0000-0000FD280000}"/>
    <cellStyle name="Normal 15" xfId="10314" xr:uid="{00000000-0005-0000-0000-0000FE280000}"/>
    <cellStyle name="Normal 15 10" xfId="10315" xr:uid="{00000000-0005-0000-0000-0000FF280000}"/>
    <cellStyle name="Normal 15 11" xfId="10316" xr:uid="{00000000-0005-0000-0000-000000290000}"/>
    <cellStyle name="Normal 15 11 2" xfId="10317" xr:uid="{00000000-0005-0000-0000-000001290000}"/>
    <cellStyle name="Normal 15 11 2 2" xfId="10318" xr:uid="{00000000-0005-0000-0000-000002290000}"/>
    <cellStyle name="Normal 15 11 2 2 2" xfId="10319" xr:uid="{00000000-0005-0000-0000-000003290000}"/>
    <cellStyle name="Normal 15 11 2 2 3" xfId="10320" xr:uid="{00000000-0005-0000-0000-000004290000}"/>
    <cellStyle name="Normal 15 11 2 2 4" xfId="10321" xr:uid="{00000000-0005-0000-0000-000005290000}"/>
    <cellStyle name="Normal 15 11 2 3" xfId="10322" xr:uid="{00000000-0005-0000-0000-000006290000}"/>
    <cellStyle name="Normal 15 11 2 4" xfId="10323" xr:uid="{00000000-0005-0000-0000-000007290000}"/>
    <cellStyle name="Normal 15 11 2 5" xfId="10324" xr:uid="{00000000-0005-0000-0000-000008290000}"/>
    <cellStyle name="Normal 15 11 3" xfId="10325" xr:uid="{00000000-0005-0000-0000-000009290000}"/>
    <cellStyle name="Normal 15 11 3 2" xfId="10326" xr:uid="{00000000-0005-0000-0000-00000A290000}"/>
    <cellStyle name="Normal 15 11 3 3" xfId="10327" xr:uid="{00000000-0005-0000-0000-00000B290000}"/>
    <cellStyle name="Normal 15 11 3 4" xfId="10328" xr:uid="{00000000-0005-0000-0000-00000C290000}"/>
    <cellStyle name="Normal 15 11 4" xfId="10329" xr:uid="{00000000-0005-0000-0000-00000D290000}"/>
    <cellStyle name="Normal 15 11 5" xfId="10330" xr:uid="{00000000-0005-0000-0000-00000E290000}"/>
    <cellStyle name="Normal 15 11 6" xfId="10331" xr:uid="{00000000-0005-0000-0000-00000F290000}"/>
    <cellStyle name="Normal 15 12" xfId="10332" xr:uid="{00000000-0005-0000-0000-000010290000}"/>
    <cellStyle name="Normal 15 12 2" xfId="10333" xr:uid="{00000000-0005-0000-0000-000011290000}"/>
    <cellStyle name="Normal 15 12 2 2" xfId="10334" xr:uid="{00000000-0005-0000-0000-000012290000}"/>
    <cellStyle name="Normal 15 12 2 2 2" xfId="10335" xr:uid="{00000000-0005-0000-0000-000013290000}"/>
    <cellStyle name="Normal 15 12 2 2 3" xfId="10336" xr:uid="{00000000-0005-0000-0000-000014290000}"/>
    <cellStyle name="Normal 15 12 2 2 4" xfId="10337" xr:uid="{00000000-0005-0000-0000-000015290000}"/>
    <cellStyle name="Normal 15 12 2 3" xfId="10338" xr:uid="{00000000-0005-0000-0000-000016290000}"/>
    <cellStyle name="Normal 15 12 2 4" xfId="10339" xr:uid="{00000000-0005-0000-0000-000017290000}"/>
    <cellStyle name="Normal 15 12 2 5" xfId="10340" xr:uid="{00000000-0005-0000-0000-000018290000}"/>
    <cellStyle name="Normal 15 12 3" xfId="10341" xr:uid="{00000000-0005-0000-0000-000019290000}"/>
    <cellStyle name="Normal 15 12 3 2" xfId="10342" xr:uid="{00000000-0005-0000-0000-00001A290000}"/>
    <cellStyle name="Normal 15 12 3 3" xfId="10343" xr:uid="{00000000-0005-0000-0000-00001B290000}"/>
    <cellStyle name="Normal 15 12 3 4" xfId="10344" xr:uid="{00000000-0005-0000-0000-00001C290000}"/>
    <cellStyle name="Normal 15 12 4" xfId="10345" xr:uid="{00000000-0005-0000-0000-00001D290000}"/>
    <cellStyle name="Normal 15 12 5" xfId="10346" xr:uid="{00000000-0005-0000-0000-00001E290000}"/>
    <cellStyle name="Normal 15 12 6" xfId="10347" xr:uid="{00000000-0005-0000-0000-00001F290000}"/>
    <cellStyle name="Normal 15 13" xfId="10348" xr:uid="{00000000-0005-0000-0000-000020290000}"/>
    <cellStyle name="Normal 15 13 2" xfId="10349" xr:uid="{00000000-0005-0000-0000-000021290000}"/>
    <cellStyle name="Normal 15 13 3" xfId="10350" xr:uid="{00000000-0005-0000-0000-000022290000}"/>
    <cellStyle name="Normal 15 13 4" xfId="10351" xr:uid="{00000000-0005-0000-0000-000023290000}"/>
    <cellStyle name="Normal 15 2" xfId="10352" xr:uid="{00000000-0005-0000-0000-000024290000}"/>
    <cellStyle name="Normal 15 2 2" xfId="10353" xr:uid="{00000000-0005-0000-0000-000025290000}"/>
    <cellStyle name="Normal 15 2 3" xfId="10354" xr:uid="{00000000-0005-0000-0000-000026290000}"/>
    <cellStyle name="Normal 15 2 3 2" xfId="10355" xr:uid="{00000000-0005-0000-0000-000027290000}"/>
    <cellStyle name="Normal 15 2 3 2 2" xfId="10356" xr:uid="{00000000-0005-0000-0000-000028290000}"/>
    <cellStyle name="Normal 15 2 3 2 2 2" xfId="10357" xr:uid="{00000000-0005-0000-0000-000029290000}"/>
    <cellStyle name="Normal 15 2 3 2 2 3" xfId="10358" xr:uid="{00000000-0005-0000-0000-00002A290000}"/>
    <cellStyle name="Normal 15 2 3 2 2 4" xfId="10359" xr:uid="{00000000-0005-0000-0000-00002B290000}"/>
    <cellStyle name="Normal 15 2 3 2 3" xfId="10360" xr:uid="{00000000-0005-0000-0000-00002C290000}"/>
    <cellStyle name="Normal 15 2 3 2 4" xfId="10361" xr:uid="{00000000-0005-0000-0000-00002D290000}"/>
    <cellStyle name="Normal 15 2 3 2 5" xfId="10362" xr:uid="{00000000-0005-0000-0000-00002E290000}"/>
    <cellStyle name="Normal 15 2 3 3" xfId="10363" xr:uid="{00000000-0005-0000-0000-00002F290000}"/>
    <cellStyle name="Normal 15 2 3 3 2" xfId="10364" xr:uid="{00000000-0005-0000-0000-000030290000}"/>
    <cellStyle name="Normal 15 2 3 3 3" xfId="10365" xr:uid="{00000000-0005-0000-0000-000031290000}"/>
    <cellStyle name="Normal 15 2 3 3 4" xfId="10366" xr:uid="{00000000-0005-0000-0000-000032290000}"/>
    <cellStyle name="Normal 15 2 3 4" xfId="10367" xr:uid="{00000000-0005-0000-0000-000033290000}"/>
    <cellStyle name="Normal 15 2 3 5" xfId="10368" xr:uid="{00000000-0005-0000-0000-000034290000}"/>
    <cellStyle name="Normal 15 2 3 6" xfId="10369" xr:uid="{00000000-0005-0000-0000-000035290000}"/>
    <cellStyle name="Normal 15 3" xfId="10370" xr:uid="{00000000-0005-0000-0000-000036290000}"/>
    <cellStyle name="Normal 15 3 2" xfId="10371" xr:uid="{00000000-0005-0000-0000-000037290000}"/>
    <cellStyle name="Normal 15 3 2 2" xfId="10372" xr:uid="{00000000-0005-0000-0000-000038290000}"/>
    <cellStyle name="Normal 15 4" xfId="10373" xr:uid="{00000000-0005-0000-0000-000039290000}"/>
    <cellStyle name="Normal 15 4 2" xfId="10374" xr:uid="{00000000-0005-0000-0000-00003A290000}"/>
    <cellStyle name="Normal 15 5" xfId="10375" xr:uid="{00000000-0005-0000-0000-00003B290000}"/>
    <cellStyle name="Normal 15 6" xfId="10376" xr:uid="{00000000-0005-0000-0000-00003C290000}"/>
    <cellStyle name="Normal 15 7" xfId="10377" xr:uid="{00000000-0005-0000-0000-00003D290000}"/>
    <cellStyle name="Normal 15 8" xfId="10378" xr:uid="{00000000-0005-0000-0000-00003E290000}"/>
    <cellStyle name="Normal 15 9" xfId="10379" xr:uid="{00000000-0005-0000-0000-00003F290000}"/>
    <cellStyle name="Normal 16" xfId="10380" xr:uid="{00000000-0005-0000-0000-000040290000}"/>
    <cellStyle name="Normal 16 10" xfId="10381" xr:uid="{00000000-0005-0000-0000-000041290000}"/>
    <cellStyle name="Normal 16 10 2" xfId="10382" xr:uid="{00000000-0005-0000-0000-000042290000}"/>
    <cellStyle name="Normal 16 10 2 2" xfId="10383" xr:uid="{00000000-0005-0000-0000-000043290000}"/>
    <cellStyle name="Normal 16 10 2 2 2" xfId="10384" xr:uid="{00000000-0005-0000-0000-000044290000}"/>
    <cellStyle name="Normal 16 10 2 2 2 2" xfId="10385" xr:uid="{00000000-0005-0000-0000-000045290000}"/>
    <cellStyle name="Normal 16 10 2 2 2 3" xfId="10386" xr:uid="{00000000-0005-0000-0000-000046290000}"/>
    <cellStyle name="Normal 16 10 2 2 2 4" xfId="10387" xr:uid="{00000000-0005-0000-0000-000047290000}"/>
    <cellStyle name="Normal 16 10 2 2 3" xfId="10388" xr:uid="{00000000-0005-0000-0000-000048290000}"/>
    <cellStyle name="Normal 16 10 2 2 4" xfId="10389" xr:uid="{00000000-0005-0000-0000-000049290000}"/>
    <cellStyle name="Normal 16 10 2 2 5" xfId="10390" xr:uid="{00000000-0005-0000-0000-00004A290000}"/>
    <cellStyle name="Normal 16 10 2 3" xfId="10391" xr:uid="{00000000-0005-0000-0000-00004B290000}"/>
    <cellStyle name="Normal 16 10 2 4" xfId="10392" xr:uid="{00000000-0005-0000-0000-00004C290000}"/>
    <cellStyle name="Normal 16 10 2 4 2" xfId="10393" xr:uid="{00000000-0005-0000-0000-00004D290000}"/>
    <cellStyle name="Normal 16 10 2 4 3" xfId="10394" xr:uid="{00000000-0005-0000-0000-00004E290000}"/>
    <cellStyle name="Normal 16 10 2 4 4" xfId="10395" xr:uid="{00000000-0005-0000-0000-00004F290000}"/>
    <cellStyle name="Normal 16 10 2 5" xfId="10396" xr:uid="{00000000-0005-0000-0000-000050290000}"/>
    <cellStyle name="Normal 16 10 2 6" xfId="10397" xr:uid="{00000000-0005-0000-0000-000051290000}"/>
    <cellStyle name="Normal 16 10 2 7" xfId="10398" xr:uid="{00000000-0005-0000-0000-000052290000}"/>
    <cellStyle name="Normal 16 11" xfId="10399" xr:uid="{00000000-0005-0000-0000-000053290000}"/>
    <cellStyle name="Normal 16 11 2" xfId="10400" xr:uid="{00000000-0005-0000-0000-000054290000}"/>
    <cellStyle name="Normal 16 11 2 2" xfId="10401" xr:uid="{00000000-0005-0000-0000-000055290000}"/>
    <cellStyle name="Normal 16 11 2 2 2" xfId="10402" xr:uid="{00000000-0005-0000-0000-000056290000}"/>
    <cellStyle name="Normal 16 11 2 2 2 2" xfId="10403" xr:uid="{00000000-0005-0000-0000-000057290000}"/>
    <cellStyle name="Normal 16 11 2 2 2 3" xfId="10404" xr:uid="{00000000-0005-0000-0000-000058290000}"/>
    <cellStyle name="Normal 16 11 2 2 2 4" xfId="10405" xr:uid="{00000000-0005-0000-0000-000059290000}"/>
    <cellStyle name="Normal 16 11 2 2 3" xfId="10406" xr:uid="{00000000-0005-0000-0000-00005A290000}"/>
    <cellStyle name="Normal 16 11 2 2 4" xfId="10407" xr:uid="{00000000-0005-0000-0000-00005B290000}"/>
    <cellStyle name="Normal 16 11 2 2 5" xfId="10408" xr:uid="{00000000-0005-0000-0000-00005C290000}"/>
    <cellStyle name="Normal 16 11 2 3" xfId="10409" xr:uid="{00000000-0005-0000-0000-00005D290000}"/>
    <cellStyle name="Normal 16 11 2 4" xfId="10410" xr:uid="{00000000-0005-0000-0000-00005E290000}"/>
    <cellStyle name="Normal 16 11 2 4 2" xfId="10411" xr:uid="{00000000-0005-0000-0000-00005F290000}"/>
    <cellStyle name="Normal 16 11 2 4 3" xfId="10412" xr:uid="{00000000-0005-0000-0000-000060290000}"/>
    <cellStyle name="Normal 16 11 2 4 4" xfId="10413" xr:uid="{00000000-0005-0000-0000-000061290000}"/>
    <cellStyle name="Normal 16 11 2 5" xfId="10414" xr:uid="{00000000-0005-0000-0000-000062290000}"/>
    <cellStyle name="Normal 16 11 2 6" xfId="10415" xr:uid="{00000000-0005-0000-0000-000063290000}"/>
    <cellStyle name="Normal 16 11 2 7" xfId="10416" xr:uid="{00000000-0005-0000-0000-000064290000}"/>
    <cellStyle name="Normal 16 12" xfId="10417" xr:uid="{00000000-0005-0000-0000-000065290000}"/>
    <cellStyle name="Normal 16 12 2" xfId="10418" xr:uid="{00000000-0005-0000-0000-000066290000}"/>
    <cellStyle name="Normal 16 13" xfId="10419" xr:uid="{00000000-0005-0000-0000-000067290000}"/>
    <cellStyle name="Normal 16 13 2" xfId="10420" xr:uid="{00000000-0005-0000-0000-000068290000}"/>
    <cellStyle name="Normal 16 14" xfId="10421" xr:uid="{00000000-0005-0000-0000-000069290000}"/>
    <cellStyle name="Normal 16 14 2" xfId="10422" xr:uid="{00000000-0005-0000-0000-00006A290000}"/>
    <cellStyle name="Normal 16 15" xfId="10423" xr:uid="{00000000-0005-0000-0000-00006B290000}"/>
    <cellStyle name="Normal 16 15 2" xfId="10424" xr:uid="{00000000-0005-0000-0000-00006C290000}"/>
    <cellStyle name="Normal 16 16" xfId="10425" xr:uid="{00000000-0005-0000-0000-00006D290000}"/>
    <cellStyle name="Normal 16 16 2" xfId="10426" xr:uid="{00000000-0005-0000-0000-00006E290000}"/>
    <cellStyle name="Normal 16 17" xfId="10427" xr:uid="{00000000-0005-0000-0000-00006F290000}"/>
    <cellStyle name="Normal 16 17 2" xfId="10428" xr:uid="{00000000-0005-0000-0000-000070290000}"/>
    <cellStyle name="Normal 16 18" xfId="10429" xr:uid="{00000000-0005-0000-0000-000071290000}"/>
    <cellStyle name="Normal 16 18 2" xfId="10430" xr:uid="{00000000-0005-0000-0000-000072290000}"/>
    <cellStyle name="Normal 16 19" xfId="10431" xr:uid="{00000000-0005-0000-0000-000073290000}"/>
    <cellStyle name="Normal 16 19 2" xfId="10432" xr:uid="{00000000-0005-0000-0000-000074290000}"/>
    <cellStyle name="Normal 16 2" xfId="10433" xr:uid="{00000000-0005-0000-0000-000075290000}"/>
    <cellStyle name="Normal 16 2 2" xfId="10434" xr:uid="{00000000-0005-0000-0000-000076290000}"/>
    <cellStyle name="Normal 16 2 3" xfId="10435" xr:uid="{00000000-0005-0000-0000-000077290000}"/>
    <cellStyle name="Normal 16 2 3 2" xfId="10436" xr:uid="{00000000-0005-0000-0000-000078290000}"/>
    <cellStyle name="Normal 16 2 3 2 2" xfId="10437" xr:uid="{00000000-0005-0000-0000-000079290000}"/>
    <cellStyle name="Normal 16 2 3 2 2 2" xfId="10438" xr:uid="{00000000-0005-0000-0000-00007A290000}"/>
    <cellStyle name="Normal 16 2 3 2 2 3" xfId="10439" xr:uid="{00000000-0005-0000-0000-00007B290000}"/>
    <cellStyle name="Normal 16 2 3 2 2 4" xfId="10440" xr:uid="{00000000-0005-0000-0000-00007C290000}"/>
    <cellStyle name="Normal 16 2 3 2 3" xfId="10441" xr:uid="{00000000-0005-0000-0000-00007D290000}"/>
    <cellStyle name="Normal 16 2 3 2 4" xfId="10442" xr:uid="{00000000-0005-0000-0000-00007E290000}"/>
    <cellStyle name="Normal 16 2 3 2 5" xfId="10443" xr:uid="{00000000-0005-0000-0000-00007F290000}"/>
    <cellStyle name="Normal 16 2 3 3" xfId="10444" xr:uid="{00000000-0005-0000-0000-000080290000}"/>
    <cellStyle name="Normal 16 2 3 3 2" xfId="10445" xr:uid="{00000000-0005-0000-0000-000081290000}"/>
    <cellStyle name="Normal 16 2 3 3 3" xfId="10446" xr:uid="{00000000-0005-0000-0000-000082290000}"/>
    <cellStyle name="Normal 16 2 3 3 4" xfId="10447" xr:uid="{00000000-0005-0000-0000-000083290000}"/>
    <cellStyle name="Normal 16 2 3 4" xfId="10448" xr:uid="{00000000-0005-0000-0000-000084290000}"/>
    <cellStyle name="Normal 16 2 3 5" xfId="10449" xr:uid="{00000000-0005-0000-0000-000085290000}"/>
    <cellStyle name="Normal 16 2 3 6" xfId="10450" xr:uid="{00000000-0005-0000-0000-000086290000}"/>
    <cellStyle name="Normal 16 2 4" xfId="10451" xr:uid="{00000000-0005-0000-0000-000087290000}"/>
    <cellStyle name="Normal 16 2 4 2" xfId="10452" xr:uid="{00000000-0005-0000-0000-000088290000}"/>
    <cellStyle name="Normal 16 2 4 3" xfId="10453" xr:uid="{00000000-0005-0000-0000-000089290000}"/>
    <cellStyle name="Normal 16 2 4 4" xfId="10454" xr:uid="{00000000-0005-0000-0000-00008A290000}"/>
    <cellStyle name="Normal 16 20" xfId="10455" xr:uid="{00000000-0005-0000-0000-00008B290000}"/>
    <cellStyle name="Normal 16 20 2" xfId="10456" xr:uid="{00000000-0005-0000-0000-00008C290000}"/>
    <cellStyle name="Normal 16 20 2 2" xfId="10457" xr:uid="{00000000-0005-0000-0000-00008D290000}"/>
    <cellStyle name="Normal 16 20 2 2 2" xfId="10458" xr:uid="{00000000-0005-0000-0000-00008E290000}"/>
    <cellStyle name="Normal 16 20 2 2 3" xfId="10459" xr:uid="{00000000-0005-0000-0000-00008F290000}"/>
    <cellStyle name="Normal 16 20 2 2 4" xfId="10460" xr:uid="{00000000-0005-0000-0000-000090290000}"/>
    <cellStyle name="Normal 16 20 2 3" xfId="10461" xr:uid="{00000000-0005-0000-0000-000091290000}"/>
    <cellStyle name="Normal 16 20 2 4" xfId="10462" xr:uid="{00000000-0005-0000-0000-000092290000}"/>
    <cellStyle name="Normal 16 20 2 5" xfId="10463" xr:uid="{00000000-0005-0000-0000-000093290000}"/>
    <cellStyle name="Normal 16 20 3" xfId="10464" xr:uid="{00000000-0005-0000-0000-000094290000}"/>
    <cellStyle name="Normal 16 20 3 2" xfId="10465" xr:uid="{00000000-0005-0000-0000-000095290000}"/>
    <cellStyle name="Normal 16 20 3 3" xfId="10466" xr:uid="{00000000-0005-0000-0000-000096290000}"/>
    <cellStyle name="Normal 16 20 3 4" xfId="10467" xr:uid="{00000000-0005-0000-0000-000097290000}"/>
    <cellStyle name="Normal 16 20 4" xfId="10468" xr:uid="{00000000-0005-0000-0000-000098290000}"/>
    <cellStyle name="Normal 16 20 5" xfId="10469" xr:uid="{00000000-0005-0000-0000-000099290000}"/>
    <cellStyle name="Normal 16 20 6" xfId="10470" xr:uid="{00000000-0005-0000-0000-00009A290000}"/>
    <cellStyle name="Normal 16 21" xfId="10471" xr:uid="{00000000-0005-0000-0000-00009B290000}"/>
    <cellStyle name="Normal 16 21 2" xfId="10472" xr:uid="{00000000-0005-0000-0000-00009C290000}"/>
    <cellStyle name="Normal 16 21 3" xfId="10473" xr:uid="{00000000-0005-0000-0000-00009D290000}"/>
    <cellStyle name="Normal 16 21 4" xfId="10474" xr:uid="{00000000-0005-0000-0000-00009E290000}"/>
    <cellStyle name="Normal 16 3" xfId="10475" xr:uid="{00000000-0005-0000-0000-00009F290000}"/>
    <cellStyle name="Normal 16 3 2" xfId="10476" xr:uid="{00000000-0005-0000-0000-0000A0290000}"/>
    <cellStyle name="Normal 16 3 2 2" xfId="10477" xr:uid="{00000000-0005-0000-0000-0000A1290000}"/>
    <cellStyle name="Normal 16 3 2 2 2" xfId="10478" xr:uid="{00000000-0005-0000-0000-0000A2290000}"/>
    <cellStyle name="Normal 16 3 2 2 2 2" xfId="10479" xr:uid="{00000000-0005-0000-0000-0000A3290000}"/>
    <cellStyle name="Normal 16 3 2 2 2 3" xfId="10480" xr:uid="{00000000-0005-0000-0000-0000A4290000}"/>
    <cellStyle name="Normal 16 3 2 2 2 4" xfId="10481" xr:uid="{00000000-0005-0000-0000-0000A5290000}"/>
    <cellStyle name="Normal 16 3 2 2 3" xfId="10482" xr:uid="{00000000-0005-0000-0000-0000A6290000}"/>
    <cellStyle name="Normal 16 3 2 2 4" xfId="10483" xr:uid="{00000000-0005-0000-0000-0000A7290000}"/>
    <cellStyle name="Normal 16 3 2 2 5" xfId="10484" xr:uid="{00000000-0005-0000-0000-0000A8290000}"/>
    <cellStyle name="Normal 16 3 2 3" xfId="10485" xr:uid="{00000000-0005-0000-0000-0000A9290000}"/>
    <cellStyle name="Normal 16 3 2 4" xfId="10486" xr:uid="{00000000-0005-0000-0000-0000AA290000}"/>
    <cellStyle name="Normal 16 3 2 4 2" xfId="10487" xr:uid="{00000000-0005-0000-0000-0000AB290000}"/>
    <cellStyle name="Normal 16 3 2 4 3" xfId="10488" xr:uid="{00000000-0005-0000-0000-0000AC290000}"/>
    <cellStyle name="Normal 16 3 2 4 4" xfId="10489" xr:uid="{00000000-0005-0000-0000-0000AD290000}"/>
    <cellStyle name="Normal 16 3 2 5" xfId="10490" xr:uid="{00000000-0005-0000-0000-0000AE290000}"/>
    <cellStyle name="Normal 16 3 2 6" xfId="10491" xr:uid="{00000000-0005-0000-0000-0000AF290000}"/>
    <cellStyle name="Normal 16 3 2 7" xfId="10492" xr:uid="{00000000-0005-0000-0000-0000B0290000}"/>
    <cellStyle name="Normal 16 4" xfId="10493" xr:uid="{00000000-0005-0000-0000-0000B1290000}"/>
    <cellStyle name="Normal 16 4 2" xfId="10494" xr:uid="{00000000-0005-0000-0000-0000B2290000}"/>
    <cellStyle name="Normal 16 4 2 2" xfId="10495" xr:uid="{00000000-0005-0000-0000-0000B3290000}"/>
    <cellStyle name="Normal 16 4 2 2 2" xfId="10496" xr:uid="{00000000-0005-0000-0000-0000B4290000}"/>
    <cellStyle name="Normal 16 4 2 2 2 2" xfId="10497" xr:uid="{00000000-0005-0000-0000-0000B5290000}"/>
    <cellStyle name="Normal 16 4 2 2 2 3" xfId="10498" xr:uid="{00000000-0005-0000-0000-0000B6290000}"/>
    <cellStyle name="Normal 16 4 2 2 2 4" xfId="10499" xr:uid="{00000000-0005-0000-0000-0000B7290000}"/>
    <cellStyle name="Normal 16 4 2 2 3" xfId="10500" xr:uid="{00000000-0005-0000-0000-0000B8290000}"/>
    <cellStyle name="Normal 16 4 2 2 4" xfId="10501" xr:uid="{00000000-0005-0000-0000-0000B9290000}"/>
    <cellStyle name="Normal 16 4 2 2 5" xfId="10502" xr:uid="{00000000-0005-0000-0000-0000BA290000}"/>
    <cellStyle name="Normal 16 4 2 3" xfId="10503" xr:uid="{00000000-0005-0000-0000-0000BB290000}"/>
    <cellStyle name="Normal 16 4 2 4" xfId="10504" xr:uid="{00000000-0005-0000-0000-0000BC290000}"/>
    <cellStyle name="Normal 16 4 2 4 2" xfId="10505" xr:uid="{00000000-0005-0000-0000-0000BD290000}"/>
    <cellStyle name="Normal 16 4 2 4 3" xfId="10506" xr:uid="{00000000-0005-0000-0000-0000BE290000}"/>
    <cellStyle name="Normal 16 4 2 4 4" xfId="10507" xr:uid="{00000000-0005-0000-0000-0000BF290000}"/>
    <cellStyle name="Normal 16 4 2 5" xfId="10508" xr:uid="{00000000-0005-0000-0000-0000C0290000}"/>
    <cellStyle name="Normal 16 4 2 6" xfId="10509" xr:uid="{00000000-0005-0000-0000-0000C1290000}"/>
    <cellStyle name="Normal 16 4 2 7" xfId="10510" xr:uid="{00000000-0005-0000-0000-0000C2290000}"/>
    <cellStyle name="Normal 16 5" xfId="10511" xr:uid="{00000000-0005-0000-0000-0000C3290000}"/>
    <cellStyle name="Normal 16 5 2" xfId="10512" xr:uid="{00000000-0005-0000-0000-0000C4290000}"/>
    <cellStyle name="Normal 16 5 2 2" xfId="10513" xr:uid="{00000000-0005-0000-0000-0000C5290000}"/>
    <cellStyle name="Normal 16 5 2 2 2" xfId="10514" xr:uid="{00000000-0005-0000-0000-0000C6290000}"/>
    <cellStyle name="Normal 16 5 2 2 2 2" xfId="10515" xr:uid="{00000000-0005-0000-0000-0000C7290000}"/>
    <cellStyle name="Normal 16 5 2 2 2 3" xfId="10516" xr:uid="{00000000-0005-0000-0000-0000C8290000}"/>
    <cellStyle name="Normal 16 5 2 2 2 4" xfId="10517" xr:uid="{00000000-0005-0000-0000-0000C9290000}"/>
    <cellStyle name="Normal 16 5 2 2 3" xfId="10518" xr:uid="{00000000-0005-0000-0000-0000CA290000}"/>
    <cellStyle name="Normal 16 5 2 2 4" xfId="10519" xr:uid="{00000000-0005-0000-0000-0000CB290000}"/>
    <cellStyle name="Normal 16 5 2 2 5" xfId="10520" xr:uid="{00000000-0005-0000-0000-0000CC290000}"/>
    <cellStyle name="Normal 16 5 2 3" xfId="10521" xr:uid="{00000000-0005-0000-0000-0000CD290000}"/>
    <cellStyle name="Normal 16 5 2 4" xfId="10522" xr:uid="{00000000-0005-0000-0000-0000CE290000}"/>
    <cellStyle name="Normal 16 5 2 4 2" xfId="10523" xr:uid="{00000000-0005-0000-0000-0000CF290000}"/>
    <cellStyle name="Normal 16 5 2 4 3" xfId="10524" xr:uid="{00000000-0005-0000-0000-0000D0290000}"/>
    <cellStyle name="Normal 16 5 2 4 4" xfId="10525" xr:uid="{00000000-0005-0000-0000-0000D1290000}"/>
    <cellStyle name="Normal 16 5 2 5" xfId="10526" xr:uid="{00000000-0005-0000-0000-0000D2290000}"/>
    <cellStyle name="Normal 16 5 2 6" xfId="10527" xr:uid="{00000000-0005-0000-0000-0000D3290000}"/>
    <cellStyle name="Normal 16 5 2 7" xfId="10528" xr:uid="{00000000-0005-0000-0000-0000D4290000}"/>
    <cellStyle name="Normal 16 6" xfId="10529" xr:uid="{00000000-0005-0000-0000-0000D5290000}"/>
    <cellStyle name="Normal 16 6 2" xfId="10530" xr:uid="{00000000-0005-0000-0000-0000D6290000}"/>
    <cellStyle name="Normal 16 6 2 2" xfId="10531" xr:uid="{00000000-0005-0000-0000-0000D7290000}"/>
    <cellStyle name="Normal 16 6 2 2 2" xfId="10532" xr:uid="{00000000-0005-0000-0000-0000D8290000}"/>
    <cellStyle name="Normal 16 6 2 2 2 2" xfId="10533" xr:uid="{00000000-0005-0000-0000-0000D9290000}"/>
    <cellStyle name="Normal 16 6 2 2 2 3" xfId="10534" xr:uid="{00000000-0005-0000-0000-0000DA290000}"/>
    <cellStyle name="Normal 16 6 2 2 2 4" xfId="10535" xr:uid="{00000000-0005-0000-0000-0000DB290000}"/>
    <cellStyle name="Normal 16 6 2 2 3" xfId="10536" xr:uid="{00000000-0005-0000-0000-0000DC290000}"/>
    <cellStyle name="Normal 16 6 2 2 4" xfId="10537" xr:uid="{00000000-0005-0000-0000-0000DD290000}"/>
    <cellStyle name="Normal 16 6 2 2 5" xfId="10538" xr:uid="{00000000-0005-0000-0000-0000DE290000}"/>
    <cellStyle name="Normal 16 6 2 3" xfId="10539" xr:uid="{00000000-0005-0000-0000-0000DF290000}"/>
    <cellStyle name="Normal 16 6 2 4" xfId="10540" xr:uid="{00000000-0005-0000-0000-0000E0290000}"/>
    <cellStyle name="Normal 16 6 2 4 2" xfId="10541" xr:uid="{00000000-0005-0000-0000-0000E1290000}"/>
    <cellStyle name="Normal 16 6 2 4 3" xfId="10542" xr:uid="{00000000-0005-0000-0000-0000E2290000}"/>
    <cellStyle name="Normal 16 6 2 4 4" xfId="10543" xr:uid="{00000000-0005-0000-0000-0000E3290000}"/>
    <cellStyle name="Normal 16 6 2 5" xfId="10544" xr:uid="{00000000-0005-0000-0000-0000E4290000}"/>
    <cellStyle name="Normal 16 6 2 6" xfId="10545" xr:uid="{00000000-0005-0000-0000-0000E5290000}"/>
    <cellStyle name="Normal 16 6 2 7" xfId="10546" xr:uid="{00000000-0005-0000-0000-0000E6290000}"/>
    <cellStyle name="Normal 16 7" xfId="10547" xr:uid="{00000000-0005-0000-0000-0000E7290000}"/>
    <cellStyle name="Normal 16 7 2" xfId="10548" xr:uid="{00000000-0005-0000-0000-0000E8290000}"/>
    <cellStyle name="Normal 16 7 2 2" xfId="10549" xr:uid="{00000000-0005-0000-0000-0000E9290000}"/>
    <cellStyle name="Normal 16 7 2 2 2" xfId="10550" xr:uid="{00000000-0005-0000-0000-0000EA290000}"/>
    <cellStyle name="Normal 16 7 2 2 2 2" xfId="10551" xr:uid="{00000000-0005-0000-0000-0000EB290000}"/>
    <cellStyle name="Normal 16 7 2 2 2 3" xfId="10552" xr:uid="{00000000-0005-0000-0000-0000EC290000}"/>
    <cellStyle name="Normal 16 7 2 2 2 4" xfId="10553" xr:uid="{00000000-0005-0000-0000-0000ED290000}"/>
    <cellStyle name="Normal 16 7 2 2 3" xfId="10554" xr:uid="{00000000-0005-0000-0000-0000EE290000}"/>
    <cellStyle name="Normal 16 7 2 2 4" xfId="10555" xr:uid="{00000000-0005-0000-0000-0000EF290000}"/>
    <cellStyle name="Normal 16 7 2 2 5" xfId="10556" xr:uid="{00000000-0005-0000-0000-0000F0290000}"/>
    <cellStyle name="Normal 16 7 2 3" xfId="10557" xr:uid="{00000000-0005-0000-0000-0000F1290000}"/>
    <cellStyle name="Normal 16 7 2 4" xfId="10558" xr:uid="{00000000-0005-0000-0000-0000F2290000}"/>
    <cellStyle name="Normal 16 7 2 4 2" xfId="10559" xr:uid="{00000000-0005-0000-0000-0000F3290000}"/>
    <cellStyle name="Normal 16 7 2 4 3" xfId="10560" xr:uid="{00000000-0005-0000-0000-0000F4290000}"/>
    <cellStyle name="Normal 16 7 2 4 4" xfId="10561" xr:uid="{00000000-0005-0000-0000-0000F5290000}"/>
    <cellStyle name="Normal 16 7 2 5" xfId="10562" xr:uid="{00000000-0005-0000-0000-0000F6290000}"/>
    <cellStyle name="Normal 16 7 2 6" xfId="10563" xr:uid="{00000000-0005-0000-0000-0000F7290000}"/>
    <cellStyle name="Normal 16 7 2 7" xfId="10564" xr:uid="{00000000-0005-0000-0000-0000F8290000}"/>
    <cellStyle name="Normal 16 8" xfId="10565" xr:uid="{00000000-0005-0000-0000-0000F9290000}"/>
    <cellStyle name="Normal 16 8 2" xfId="10566" xr:uid="{00000000-0005-0000-0000-0000FA290000}"/>
    <cellStyle name="Normal 16 8 2 2" xfId="10567" xr:uid="{00000000-0005-0000-0000-0000FB290000}"/>
    <cellStyle name="Normal 16 8 2 2 2" xfId="10568" xr:uid="{00000000-0005-0000-0000-0000FC290000}"/>
    <cellStyle name="Normal 16 8 2 2 2 2" xfId="10569" xr:uid="{00000000-0005-0000-0000-0000FD290000}"/>
    <cellStyle name="Normal 16 8 2 2 2 3" xfId="10570" xr:uid="{00000000-0005-0000-0000-0000FE290000}"/>
    <cellStyle name="Normal 16 8 2 2 2 4" xfId="10571" xr:uid="{00000000-0005-0000-0000-0000FF290000}"/>
    <cellStyle name="Normal 16 8 2 2 3" xfId="10572" xr:uid="{00000000-0005-0000-0000-0000002A0000}"/>
    <cellStyle name="Normal 16 8 2 2 4" xfId="10573" xr:uid="{00000000-0005-0000-0000-0000012A0000}"/>
    <cellStyle name="Normal 16 8 2 2 5" xfId="10574" xr:uid="{00000000-0005-0000-0000-0000022A0000}"/>
    <cellStyle name="Normal 16 8 2 3" xfId="10575" xr:uid="{00000000-0005-0000-0000-0000032A0000}"/>
    <cellStyle name="Normal 16 8 2 4" xfId="10576" xr:uid="{00000000-0005-0000-0000-0000042A0000}"/>
    <cellStyle name="Normal 16 8 2 4 2" xfId="10577" xr:uid="{00000000-0005-0000-0000-0000052A0000}"/>
    <cellStyle name="Normal 16 8 2 4 3" xfId="10578" xr:uid="{00000000-0005-0000-0000-0000062A0000}"/>
    <cellStyle name="Normal 16 8 2 4 4" xfId="10579" xr:uid="{00000000-0005-0000-0000-0000072A0000}"/>
    <cellStyle name="Normal 16 8 2 5" xfId="10580" xr:uid="{00000000-0005-0000-0000-0000082A0000}"/>
    <cellStyle name="Normal 16 8 2 6" xfId="10581" xr:uid="{00000000-0005-0000-0000-0000092A0000}"/>
    <cellStyle name="Normal 16 8 2 7" xfId="10582" xr:uid="{00000000-0005-0000-0000-00000A2A0000}"/>
    <cellStyle name="Normal 16 9" xfId="10583" xr:uid="{00000000-0005-0000-0000-00000B2A0000}"/>
    <cellStyle name="Normal 16 9 2" xfId="10584" xr:uid="{00000000-0005-0000-0000-00000C2A0000}"/>
    <cellStyle name="Normal 16 9 2 2" xfId="10585" xr:uid="{00000000-0005-0000-0000-00000D2A0000}"/>
    <cellStyle name="Normal 16 9 2 2 2" xfId="10586" xr:uid="{00000000-0005-0000-0000-00000E2A0000}"/>
    <cellStyle name="Normal 16 9 2 2 2 2" xfId="10587" xr:uid="{00000000-0005-0000-0000-00000F2A0000}"/>
    <cellStyle name="Normal 16 9 2 2 2 3" xfId="10588" xr:uid="{00000000-0005-0000-0000-0000102A0000}"/>
    <cellStyle name="Normal 16 9 2 2 2 4" xfId="10589" xr:uid="{00000000-0005-0000-0000-0000112A0000}"/>
    <cellStyle name="Normal 16 9 2 2 3" xfId="10590" xr:uid="{00000000-0005-0000-0000-0000122A0000}"/>
    <cellStyle name="Normal 16 9 2 2 4" xfId="10591" xr:uid="{00000000-0005-0000-0000-0000132A0000}"/>
    <cellStyle name="Normal 16 9 2 2 5" xfId="10592" xr:uid="{00000000-0005-0000-0000-0000142A0000}"/>
    <cellStyle name="Normal 16 9 2 3" xfId="10593" xr:uid="{00000000-0005-0000-0000-0000152A0000}"/>
    <cellStyle name="Normal 16 9 2 4" xfId="10594" xr:uid="{00000000-0005-0000-0000-0000162A0000}"/>
    <cellStyle name="Normal 16 9 2 4 2" xfId="10595" xr:uid="{00000000-0005-0000-0000-0000172A0000}"/>
    <cellStyle name="Normal 16 9 2 4 3" xfId="10596" xr:uid="{00000000-0005-0000-0000-0000182A0000}"/>
    <cellStyle name="Normal 16 9 2 4 4" xfId="10597" xr:uid="{00000000-0005-0000-0000-0000192A0000}"/>
    <cellStyle name="Normal 16 9 2 5" xfId="10598" xr:uid="{00000000-0005-0000-0000-00001A2A0000}"/>
    <cellStyle name="Normal 16 9 2 6" xfId="10599" xr:uid="{00000000-0005-0000-0000-00001B2A0000}"/>
    <cellStyle name="Normal 16 9 2 7" xfId="10600" xr:uid="{00000000-0005-0000-0000-00001C2A0000}"/>
    <cellStyle name="Normal 17" xfId="10601" xr:uid="{00000000-0005-0000-0000-00001D2A0000}"/>
    <cellStyle name="Normal 17 10" xfId="10602" xr:uid="{00000000-0005-0000-0000-00001E2A0000}"/>
    <cellStyle name="Normal 17 10 2" xfId="10603" xr:uid="{00000000-0005-0000-0000-00001F2A0000}"/>
    <cellStyle name="Normal 17 11" xfId="10604" xr:uid="{00000000-0005-0000-0000-0000202A0000}"/>
    <cellStyle name="Normal 17 11 2" xfId="10605" xr:uid="{00000000-0005-0000-0000-0000212A0000}"/>
    <cellStyle name="Normal 17 11 2 2" xfId="10606" xr:uid="{00000000-0005-0000-0000-0000222A0000}"/>
    <cellStyle name="Normal 17 11 2 2 2" xfId="10607" xr:uid="{00000000-0005-0000-0000-0000232A0000}"/>
    <cellStyle name="Normal 17 11 2 2 2 2" xfId="10608" xr:uid="{00000000-0005-0000-0000-0000242A0000}"/>
    <cellStyle name="Normal 17 11 2 2 2 3" xfId="10609" xr:uid="{00000000-0005-0000-0000-0000252A0000}"/>
    <cellStyle name="Normal 17 11 2 2 2 4" xfId="10610" xr:uid="{00000000-0005-0000-0000-0000262A0000}"/>
    <cellStyle name="Normal 17 11 2 2 3" xfId="10611" xr:uid="{00000000-0005-0000-0000-0000272A0000}"/>
    <cellStyle name="Normal 17 11 2 2 4" xfId="10612" xr:uid="{00000000-0005-0000-0000-0000282A0000}"/>
    <cellStyle name="Normal 17 11 2 2 5" xfId="10613" xr:uid="{00000000-0005-0000-0000-0000292A0000}"/>
    <cellStyle name="Normal 17 11 2 3" xfId="10614" xr:uid="{00000000-0005-0000-0000-00002A2A0000}"/>
    <cellStyle name="Normal 17 11 2 4" xfId="10615" xr:uid="{00000000-0005-0000-0000-00002B2A0000}"/>
    <cellStyle name="Normal 17 11 2 4 2" xfId="10616" xr:uid="{00000000-0005-0000-0000-00002C2A0000}"/>
    <cellStyle name="Normal 17 11 2 4 3" xfId="10617" xr:uid="{00000000-0005-0000-0000-00002D2A0000}"/>
    <cellStyle name="Normal 17 11 2 4 4" xfId="10618" xr:uid="{00000000-0005-0000-0000-00002E2A0000}"/>
    <cellStyle name="Normal 17 11 2 5" xfId="10619" xr:uid="{00000000-0005-0000-0000-00002F2A0000}"/>
    <cellStyle name="Normal 17 11 2 6" xfId="10620" xr:uid="{00000000-0005-0000-0000-0000302A0000}"/>
    <cellStyle name="Normal 17 11 2 7" xfId="10621" xr:uid="{00000000-0005-0000-0000-0000312A0000}"/>
    <cellStyle name="Normal 17 12" xfId="10622" xr:uid="{00000000-0005-0000-0000-0000322A0000}"/>
    <cellStyle name="Normal 17 12 2" xfId="10623" xr:uid="{00000000-0005-0000-0000-0000332A0000}"/>
    <cellStyle name="Normal 17 13" xfId="10624" xr:uid="{00000000-0005-0000-0000-0000342A0000}"/>
    <cellStyle name="Normal 17 14" xfId="10625" xr:uid="{00000000-0005-0000-0000-0000352A0000}"/>
    <cellStyle name="Normal 17 14 2" xfId="10626" xr:uid="{00000000-0005-0000-0000-0000362A0000}"/>
    <cellStyle name="Normal 17 14 2 2" xfId="10627" xr:uid="{00000000-0005-0000-0000-0000372A0000}"/>
    <cellStyle name="Normal 17 14 2 2 2" xfId="10628" xr:uid="{00000000-0005-0000-0000-0000382A0000}"/>
    <cellStyle name="Normal 17 14 2 2 3" xfId="10629" xr:uid="{00000000-0005-0000-0000-0000392A0000}"/>
    <cellStyle name="Normal 17 14 2 2 4" xfId="10630" xr:uid="{00000000-0005-0000-0000-00003A2A0000}"/>
    <cellStyle name="Normal 17 14 2 3" xfId="10631" xr:uid="{00000000-0005-0000-0000-00003B2A0000}"/>
    <cellStyle name="Normal 17 14 2 4" xfId="10632" xr:uid="{00000000-0005-0000-0000-00003C2A0000}"/>
    <cellStyle name="Normal 17 14 2 5" xfId="10633" xr:uid="{00000000-0005-0000-0000-00003D2A0000}"/>
    <cellStyle name="Normal 17 14 3" xfId="10634" xr:uid="{00000000-0005-0000-0000-00003E2A0000}"/>
    <cellStyle name="Normal 17 14 3 2" xfId="10635" xr:uid="{00000000-0005-0000-0000-00003F2A0000}"/>
    <cellStyle name="Normal 17 14 3 3" xfId="10636" xr:uid="{00000000-0005-0000-0000-0000402A0000}"/>
    <cellStyle name="Normal 17 14 3 4" xfId="10637" xr:uid="{00000000-0005-0000-0000-0000412A0000}"/>
    <cellStyle name="Normal 17 14 4" xfId="10638" xr:uid="{00000000-0005-0000-0000-0000422A0000}"/>
    <cellStyle name="Normal 17 14 5" xfId="10639" xr:uid="{00000000-0005-0000-0000-0000432A0000}"/>
    <cellStyle name="Normal 17 14 6" xfId="10640" xr:uid="{00000000-0005-0000-0000-0000442A0000}"/>
    <cellStyle name="Normal 17 15" xfId="10641" xr:uid="{00000000-0005-0000-0000-0000452A0000}"/>
    <cellStyle name="Normal 17 15 2" xfId="10642" xr:uid="{00000000-0005-0000-0000-0000462A0000}"/>
    <cellStyle name="Normal 17 15 3" xfId="10643" xr:uid="{00000000-0005-0000-0000-0000472A0000}"/>
    <cellStyle name="Normal 17 15 4" xfId="10644" xr:uid="{00000000-0005-0000-0000-0000482A0000}"/>
    <cellStyle name="Normal 17 2" xfId="10645" xr:uid="{00000000-0005-0000-0000-0000492A0000}"/>
    <cellStyle name="Normal 17 2 2" xfId="10646" xr:uid="{00000000-0005-0000-0000-00004A2A0000}"/>
    <cellStyle name="Normal 17 2 3" xfId="10647" xr:uid="{00000000-0005-0000-0000-00004B2A0000}"/>
    <cellStyle name="Normal 17 2 3 2" xfId="10648" xr:uid="{00000000-0005-0000-0000-00004C2A0000}"/>
    <cellStyle name="Normal 17 2 3 2 2" xfId="10649" xr:uid="{00000000-0005-0000-0000-00004D2A0000}"/>
    <cellStyle name="Normal 17 2 3 2 2 2" xfId="10650" xr:uid="{00000000-0005-0000-0000-00004E2A0000}"/>
    <cellStyle name="Normal 17 2 3 2 2 3" xfId="10651" xr:uid="{00000000-0005-0000-0000-00004F2A0000}"/>
    <cellStyle name="Normal 17 2 3 2 2 4" xfId="10652" xr:uid="{00000000-0005-0000-0000-0000502A0000}"/>
    <cellStyle name="Normal 17 2 3 2 3" xfId="10653" xr:uid="{00000000-0005-0000-0000-0000512A0000}"/>
    <cellStyle name="Normal 17 2 3 2 4" xfId="10654" xr:uid="{00000000-0005-0000-0000-0000522A0000}"/>
    <cellStyle name="Normal 17 2 3 2 5" xfId="10655" xr:uid="{00000000-0005-0000-0000-0000532A0000}"/>
    <cellStyle name="Normal 17 2 3 3" xfId="10656" xr:uid="{00000000-0005-0000-0000-0000542A0000}"/>
    <cellStyle name="Normal 17 2 3 3 2" xfId="10657" xr:uid="{00000000-0005-0000-0000-0000552A0000}"/>
    <cellStyle name="Normal 17 2 3 3 3" xfId="10658" xr:uid="{00000000-0005-0000-0000-0000562A0000}"/>
    <cellStyle name="Normal 17 2 3 3 4" xfId="10659" xr:uid="{00000000-0005-0000-0000-0000572A0000}"/>
    <cellStyle name="Normal 17 2 3 4" xfId="10660" xr:uid="{00000000-0005-0000-0000-0000582A0000}"/>
    <cellStyle name="Normal 17 2 3 5" xfId="10661" xr:uid="{00000000-0005-0000-0000-0000592A0000}"/>
    <cellStyle name="Normal 17 2 3 6" xfId="10662" xr:uid="{00000000-0005-0000-0000-00005A2A0000}"/>
    <cellStyle name="Normal 17 3" xfId="10663" xr:uid="{00000000-0005-0000-0000-00005B2A0000}"/>
    <cellStyle name="Normal 17 3 2" xfId="10664" xr:uid="{00000000-0005-0000-0000-00005C2A0000}"/>
    <cellStyle name="Normal 17 3 2 2" xfId="10665" xr:uid="{00000000-0005-0000-0000-00005D2A0000}"/>
    <cellStyle name="Normal 17 3 2 2 2" xfId="10666" xr:uid="{00000000-0005-0000-0000-00005E2A0000}"/>
    <cellStyle name="Normal 17 3 2 2 2 2" xfId="10667" xr:uid="{00000000-0005-0000-0000-00005F2A0000}"/>
    <cellStyle name="Normal 17 3 2 2 2 3" xfId="10668" xr:uid="{00000000-0005-0000-0000-0000602A0000}"/>
    <cellStyle name="Normal 17 3 2 2 2 4" xfId="10669" xr:uid="{00000000-0005-0000-0000-0000612A0000}"/>
    <cellStyle name="Normal 17 3 2 2 3" xfId="10670" xr:uid="{00000000-0005-0000-0000-0000622A0000}"/>
    <cellStyle name="Normal 17 3 2 2 4" xfId="10671" xr:uid="{00000000-0005-0000-0000-0000632A0000}"/>
    <cellStyle name="Normal 17 3 2 2 5" xfId="10672" xr:uid="{00000000-0005-0000-0000-0000642A0000}"/>
    <cellStyle name="Normal 17 3 2 3" xfId="10673" xr:uid="{00000000-0005-0000-0000-0000652A0000}"/>
    <cellStyle name="Normal 17 3 2 4" xfId="10674" xr:uid="{00000000-0005-0000-0000-0000662A0000}"/>
    <cellStyle name="Normal 17 3 2 4 2" xfId="10675" xr:uid="{00000000-0005-0000-0000-0000672A0000}"/>
    <cellStyle name="Normal 17 3 2 4 3" xfId="10676" xr:uid="{00000000-0005-0000-0000-0000682A0000}"/>
    <cellStyle name="Normal 17 3 2 4 4" xfId="10677" xr:uid="{00000000-0005-0000-0000-0000692A0000}"/>
    <cellStyle name="Normal 17 3 2 5" xfId="10678" xr:uid="{00000000-0005-0000-0000-00006A2A0000}"/>
    <cellStyle name="Normal 17 3 2 6" xfId="10679" xr:uid="{00000000-0005-0000-0000-00006B2A0000}"/>
    <cellStyle name="Normal 17 3 2 7" xfId="10680" xr:uid="{00000000-0005-0000-0000-00006C2A0000}"/>
    <cellStyle name="Normal 17 4" xfId="10681" xr:uid="{00000000-0005-0000-0000-00006D2A0000}"/>
    <cellStyle name="Normal 17 4 2" xfId="10682" xr:uid="{00000000-0005-0000-0000-00006E2A0000}"/>
    <cellStyle name="Normal 17 4 2 2" xfId="10683" xr:uid="{00000000-0005-0000-0000-00006F2A0000}"/>
    <cellStyle name="Normal 17 4 2 2 2" xfId="10684" xr:uid="{00000000-0005-0000-0000-0000702A0000}"/>
    <cellStyle name="Normal 17 4 2 2 2 2" xfId="10685" xr:uid="{00000000-0005-0000-0000-0000712A0000}"/>
    <cellStyle name="Normal 17 4 2 2 2 3" xfId="10686" xr:uid="{00000000-0005-0000-0000-0000722A0000}"/>
    <cellStyle name="Normal 17 4 2 2 2 4" xfId="10687" xr:uid="{00000000-0005-0000-0000-0000732A0000}"/>
    <cellStyle name="Normal 17 4 2 2 3" xfId="10688" xr:uid="{00000000-0005-0000-0000-0000742A0000}"/>
    <cellStyle name="Normal 17 4 2 2 4" xfId="10689" xr:uid="{00000000-0005-0000-0000-0000752A0000}"/>
    <cellStyle name="Normal 17 4 2 2 5" xfId="10690" xr:uid="{00000000-0005-0000-0000-0000762A0000}"/>
    <cellStyle name="Normal 17 4 2 3" xfId="10691" xr:uid="{00000000-0005-0000-0000-0000772A0000}"/>
    <cellStyle name="Normal 17 4 2 4" xfId="10692" xr:uid="{00000000-0005-0000-0000-0000782A0000}"/>
    <cellStyle name="Normal 17 4 2 4 2" xfId="10693" xr:uid="{00000000-0005-0000-0000-0000792A0000}"/>
    <cellStyle name="Normal 17 4 2 4 3" xfId="10694" xr:uid="{00000000-0005-0000-0000-00007A2A0000}"/>
    <cellStyle name="Normal 17 4 2 4 4" xfId="10695" xr:uid="{00000000-0005-0000-0000-00007B2A0000}"/>
    <cellStyle name="Normal 17 4 2 5" xfId="10696" xr:uid="{00000000-0005-0000-0000-00007C2A0000}"/>
    <cellStyle name="Normal 17 4 2 6" xfId="10697" xr:uid="{00000000-0005-0000-0000-00007D2A0000}"/>
    <cellStyle name="Normal 17 4 2 7" xfId="10698" xr:uid="{00000000-0005-0000-0000-00007E2A0000}"/>
    <cellStyle name="Normal 17 5" xfId="10699" xr:uid="{00000000-0005-0000-0000-00007F2A0000}"/>
    <cellStyle name="Normal 17 5 2" xfId="10700" xr:uid="{00000000-0005-0000-0000-0000802A0000}"/>
    <cellStyle name="Normal 17 5 2 2" xfId="10701" xr:uid="{00000000-0005-0000-0000-0000812A0000}"/>
    <cellStyle name="Normal 17 5 2 2 2" xfId="10702" xr:uid="{00000000-0005-0000-0000-0000822A0000}"/>
    <cellStyle name="Normal 17 5 2 2 2 2" xfId="10703" xr:uid="{00000000-0005-0000-0000-0000832A0000}"/>
    <cellStyle name="Normal 17 5 2 2 2 3" xfId="10704" xr:uid="{00000000-0005-0000-0000-0000842A0000}"/>
    <cellStyle name="Normal 17 5 2 2 2 4" xfId="10705" xr:uid="{00000000-0005-0000-0000-0000852A0000}"/>
    <cellStyle name="Normal 17 5 2 2 3" xfId="10706" xr:uid="{00000000-0005-0000-0000-0000862A0000}"/>
    <cellStyle name="Normal 17 5 2 2 4" xfId="10707" xr:uid="{00000000-0005-0000-0000-0000872A0000}"/>
    <cellStyle name="Normal 17 5 2 2 5" xfId="10708" xr:uid="{00000000-0005-0000-0000-0000882A0000}"/>
    <cellStyle name="Normal 17 5 2 3" xfId="10709" xr:uid="{00000000-0005-0000-0000-0000892A0000}"/>
    <cellStyle name="Normal 17 5 2 4" xfId="10710" xr:uid="{00000000-0005-0000-0000-00008A2A0000}"/>
    <cellStyle name="Normal 17 5 2 4 2" xfId="10711" xr:uid="{00000000-0005-0000-0000-00008B2A0000}"/>
    <cellStyle name="Normal 17 5 2 4 3" xfId="10712" xr:uid="{00000000-0005-0000-0000-00008C2A0000}"/>
    <cellStyle name="Normal 17 5 2 4 4" xfId="10713" xr:uid="{00000000-0005-0000-0000-00008D2A0000}"/>
    <cellStyle name="Normal 17 5 2 5" xfId="10714" xr:uid="{00000000-0005-0000-0000-00008E2A0000}"/>
    <cellStyle name="Normal 17 5 2 6" xfId="10715" xr:uid="{00000000-0005-0000-0000-00008F2A0000}"/>
    <cellStyle name="Normal 17 5 2 7" xfId="10716" xr:uid="{00000000-0005-0000-0000-0000902A0000}"/>
    <cellStyle name="Normal 17 6" xfId="10717" xr:uid="{00000000-0005-0000-0000-0000912A0000}"/>
    <cellStyle name="Normal 17 6 2" xfId="10718" xr:uid="{00000000-0005-0000-0000-0000922A0000}"/>
    <cellStyle name="Normal 17 7" xfId="10719" xr:uid="{00000000-0005-0000-0000-0000932A0000}"/>
    <cellStyle name="Normal 17 7 2" xfId="10720" xr:uid="{00000000-0005-0000-0000-0000942A0000}"/>
    <cellStyle name="Normal 17 8" xfId="10721" xr:uid="{00000000-0005-0000-0000-0000952A0000}"/>
    <cellStyle name="Normal 17 8 2" xfId="10722" xr:uid="{00000000-0005-0000-0000-0000962A0000}"/>
    <cellStyle name="Normal 17 9" xfId="10723" xr:uid="{00000000-0005-0000-0000-0000972A0000}"/>
    <cellStyle name="Normal 17 9 2" xfId="10724" xr:uid="{00000000-0005-0000-0000-0000982A0000}"/>
    <cellStyle name="Normal 18" xfId="10725" xr:uid="{00000000-0005-0000-0000-0000992A0000}"/>
    <cellStyle name="Normal 18 10" xfId="10726" xr:uid="{00000000-0005-0000-0000-00009A2A0000}"/>
    <cellStyle name="Normal 18 2" xfId="10727" xr:uid="{00000000-0005-0000-0000-00009B2A0000}"/>
    <cellStyle name="Normal 18 2 2" xfId="10728" xr:uid="{00000000-0005-0000-0000-00009C2A0000}"/>
    <cellStyle name="Normal 18 2 2 2" xfId="10729" xr:uid="{00000000-0005-0000-0000-00009D2A0000}"/>
    <cellStyle name="Normal 18 2 2 2 2" xfId="10730" xr:uid="{00000000-0005-0000-0000-00009E2A0000}"/>
    <cellStyle name="Normal 18 2 2 2 3" xfId="10731" xr:uid="{00000000-0005-0000-0000-00009F2A0000}"/>
    <cellStyle name="Normal 18 2 2 2 4" xfId="10732" xr:uid="{00000000-0005-0000-0000-0000A02A0000}"/>
    <cellStyle name="Normal 18 2 2 3" xfId="10733" xr:uid="{00000000-0005-0000-0000-0000A12A0000}"/>
    <cellStyle name="Normal 18 2 2 4" xfId="10734" xr:uid="{00000000-0005-0000-0000-0000A22A0000}"/>
    <cellStyle name="Normal 18 2 2 5" xfId="10735" xr:uid="{00000000-0005-0000-0000-0000A32A0000}"/>
    <cellStyle name="Normal 18 2 3" xfId="10736" xr:uid="{00000000-0005-0000-0000-0000A42A0000}"/>
    <cellStyle name="Normal 18 2 4" xfId="10737" xr:uid="{00000000-0005-0000-0000-0000A52A0000}"/>
    <cellStyle name="Normal 18 2 4 2" xfId="10738" xr:uid="{00000000-0005-0000-0000-0000A62A0000}"/>
    <cellStyle name="Normal 18 2 4 3" xfId="10739" xr:uid="{00000000-0005-0000-0000-0000A72A0000}"/>
    <cellStyle name="Normal 18 2 4 4" xfId="10740" xr:uid="{00000000-0005-0000-0000-0000A82A0000}"/>
    <cellStyle name="Normal 18 2 5" xfId="10741" xr:uid="{00000000-0005-0000-0000-0000A92A0000}"/>
    <cellStyle name="Normal 18 2 6" xfId="10742" xr:uid="{00000000-0005-0000-0000-0000AA2A0000}"/>
    <cellStyle name="Normal 18 2 7" xfId="10743" xr:uid="{00000000-0005-0000-0000-0000AB2A0000}"/>
    <cellStyle name="Normal 18 3" xfId="10744" xr:uid="{00000000-0005-0000-0000-0000AC2A0000}"/>
    <cellStyle name="Normal 18 3 2" xfId="10745" xr:uid="{00000000-0005-0000-0000-0000AD2A0000}"/>
    <cellStyle name="Normal 18 3 2 2" xfId="10746" xr:uid="{00000000-0005-0000-0000-0000AE2A0000}"/>
    <cellStyle name="Normal 18 3 2 2 2" xfId="10747" xr:uid="{00000000-0005-0000-0000-0000AF2A0000}"/>
    <cellStyle name="Normal 18 3 2 2 3" xfId="10748" xr:uid="{00000000-0005-0000-0000-0000B02A0000}"/>
    <cellStyle name="Normal 18 3 2 2 4" xfId="10749" xr:uid="{00000000-0005-0000-0000-0000B12A0000}"/>
    <cellStyle name="Normal 18 3 2 3" xfId="10750" xr:uid="{00000000-0005-0000-0000-0000B22A0000}"/>
    <cellStyle name="Normal 18 3 2 4" xfId="10751" xr:uid="{00000000-0005-0000-0000-0000B32A0000}"/>
    <cellStyle name="Normal 18 3 2 5" xfId="10752" xr:uid="{00000000-0005-0000-0000-0000B42A0000}"/>
    <cellStyle name="Normal 18 3 3" xfId="10753" xr:uid="{00000000-0005-0000-0000-0000B52A0000}"/>
    <cellStyle name="Normal 18 3 4" xfId="10754" xr:uid="{00000000-0005-0000-0000-0000B62A0000}"/>
    <cellStyle name="Normal 18 3 4 2" xfId="10755" xr:uid="{00000000-0005-0000-0000-0000B72A0000}"/>
    <cellStyle name="Normal 18 3 4 3" xfId="10756" xr:uid="{00000000-0005-0000-0000-0000B82A0000}"/>
    <cellStyle name="Normal 18 3 4 4" xfId="10757" xr:uid="{00000000-0005-0000-0000-0000B92A0000}"/>
    <cellStyle name="Normal 18 3 5" xfId="10758" xr:uid="{00000000-0005-0000-0000-0000BA2A0000}"/>
    <cellStyle name="Normal 18 3 6" xfId="10759" xr:uid="{00000000-0005-0000-0000-0000BB2A0000}"/>
    <cellStyle name="Normal 18 3 7" xfId="10760" xr:uid="{00000000-0005-0000-0000-0000BC2A0000}"/>
    <cellStyle name="Normal 18 4" xfId="10761" xr:uid="{00000000-0005-0000-0000-0000BD2A0000}"/>
    <cellStyle name="Normal 18 4 2" xfId="10762" xr:uid="{00000000-0005-0000-0000-0000BE2A0000}"/>
    <cellStyle name="Normal 18 4 2 2" xfId="10763" xr:uid="{00000000-0005-0000-0000-0000BF2A0000}"/>
    <cellStyle name="Normal 18 4 2 2 2" xfId="10764" xr:uid="{00000000-0005-0000-0000-0000C02A0000}"/>
    <cellStyle name="Normal 18 4 2 2 3" xfId="10765" xr:uid="{00000000-0005-0000-0000-0000C12A0000}"/>
    <cellStyle name="Normal 18 4 2 2 4" xfId="10766" xr:uid="{00000000-0005-0000-0000-0000C22A0000}"/>
    <cellStyle name="Normal 18 4 2 3" xfId="10767" xr:uid="{00000000-0005-0000-0000-0000C32A0000}"/>
    <cellStyle name="Normal 18 4 2 4" xfId="10768" xr:uid="{00000000-0005-0000-0000-0000C42A0000}"/>
    <cellStyle name="Normal 18 4 2 5" xfId="10769" xr:uid="{00000000-0005-0000-0000-0000C52A0000}"/>
    <cellStyle name="Normal 18 4 3" xfId="10770" xr:uid="{00000000-0005-0000-0000-0000C62A0000}"/>
    <cellStyle name="Normal 18 4 4" xfId="10771" xr:uid="{00000000-0005-0000-0000-0000C72A0000}"/>
    <cellStyle name="Normal 18 4 4 2" xfId="10772" xr:uid="{00000000-0005-0000-0000-0000C82A0000}"/>
    <cellStyle name="Normal 18 4 4 3" xfId="10773" xr:uid="{00000000-0005-0000-0000-0000C92A0000}"/>
    <cellStyle name="Normal 18 4 4 4" xfId="10774" xr:uid="{00000000-0005-0000-0000-0000CA2A0000}"/>
    <cellStyle name="Normal 18 4 5" xfId="10775" xr:uid="{00000000-0005-0000-0000-0000CB2A0000}"/>
    <cellStyle name="Normal 18 4 6" xfId="10776" xr:uid="{00000000-0005-0000-0000-0000CC2A0000}"/>
    <cellStyle name="Normal 18 4 7" xfId="10777" xr:uid="{00000000-0005-0000-0000-0000CD2A0000}"/>
    <cellStyle name="Normal 18 5" xfId="10778" xr:uid="{00000000-0005-0000-0000-0000CE2A0000}"/>
    <cellStyle name="Normal 18 6" xfId="10779" xr:uid="{00000000-0005-0000-0000-0000CF2A0000}"/>
    <cellStyle name="Normal 18 7" xfId="10780" xr:uid="{00000000-0005-0000-0000-0000D02A0000}"/>
    <cellStyle name="Normal 18 8" xfId="10781" xr:uid="{00000000-0005-0000-0000-0000D12A0000}"/>
    <cellStyle name="Normal 18 8 2" xfId="10782" xr:uid="{00000000-0005-0000-0000-0000D22A0000}"/>
    <cellStyle name="Normal 18 8 3" xfId="10783" xr:uid="{00000000-0005-0000-0000-0000D32A0000}"/>
    <cellStyle name="Normal 18 8 4" xfId="10784" xr:uid="{00000000-0005-0000-0000-0000D42A0000}"/>
    <cellStyle name="Normal 19" xfId="10785" xr:uid="{00000000-0005-0000-0000-0000D52A0000}"/>
    <cellStyle name="Normal 19 10" xfId="10786" xr:uid="{00000000-0005-0000-0000-0000D62A0000}"/>
    <cellStyle name="Normal 19 10 2" xfId="10787" xr:uid="{00000000-0005-0000-0000-0000D72A0000}"/>
    <cellStyle name="Normal 19 11" xfId="10788" xr:uid="{00000000-0005-0000-0000-0000D82A0000}"/>
    <cellStyle name="Normal 19 11 2" xfId="10789" xr:uid="{00000000-0005-0000-0000-0000D92A0000}"/>
    <cellStyle name="Normal 19 12" xfId="10790" xr:uid="{00000000-0005-0000-0000-0000DA2A0000}"/>
    <cellStyle name="Normal 19 12 2" xfId="10791" xr:uid="{00000000-0005-0000-0000-0000DB2A0000}"/>
    <cellStyle name="Normal 19 13" xfId="10792" xr:uid="{00000000-0005-0000-0000-0000DC2A0000}"/>
    <cellStyle name="Normal 19 14" xfId="10793" xr:uid="{00000000-0005-0000-0000-0000DD2A0000}"/>
    <cellStyle name="Normal 19 14 2" xfId="10794" xr:uid="{00000000-0005-0000-0000-0000DE2A0000}"/>
    <cellStyle name="Normal 19 14 2 2" xfId="10795" xr:uid="{00000000-0005-0000-0000-0000DF2A0000}"/>
    <cellStyle name="Normal 19 14 2 2 2" xfId="10796" xr:uid="{00000000-0005-0000-0000-0000E02A0000}"/>
    <cellStyle name="Normal 19 14 2 2 3" xfId="10797" xr:uid="{00000000-0005-0000-0000-0000E12A0000}"/>
    <cellStyle name="Normal 19 14 2 2 4" xfId="10798" xr:uid="{00000000-0005-0000-0000-0000E22A0000}"/>
    <cellStyle name="Normal 19 14 2 3" xfId="10799" xr:uid="{00000000-0005-0000-0000-0000E32A0000}"/>
    <cellStyle name="Normal 19 14 2 4" xfId="10800" xr:uid="{00000000-0005-0000-0000-0000E42A0000}"/>
    <cellStyle name="Normal 19 14 2 5" xfId="10801" xr:uid="{00000000-0005-0000-0000-0000E52A0000}"/>
    <cellStyle name="Normal 19 14 3" xfId="10802" xr:uid="{00000000-0005-0000-0000-0000E62A0000}"/>
    <cellStyle name="Normal 19 14 3 2" xfId="10803" xr:uid="{00000000-0005-0000-0000-0000E72A0000}"/>
    <cellStyle name="Normal 19 14 3 3" xfId="10804" xr:uid="{00000000-0005-0000-0000-0000E82A0000}"/>
    <cellStyle name="Normal 19 14 3 4" xfId="10805" xr:uid="{00000000-0005-0000-0000-0000E92A0000}"/>
    <cellStyle name="Normal 19 14 4" xfId="10806" xr:uid="{00000000-0005-0000-0000-0000EA2A0000}"/>
    <cellStyle name="Normal 19 14 5" xfId="10807" xr:uid="{00000000-0005-0000-0000-0000EB2A0000}"/>
    <cellStyle name="Normal 19 14 6" xfId="10808" xr:uid="{00000000-0005-0000-0000-0000EC2A0000}"/>
    <cellStyle name="Normal 19 15" xfId="10809" xr:uid="{00000000-0005-0000-0000-0000ED2A0000}"/>
    <cellStyle name="Normal 19 15 2" xfId="10810" xr:uid="{00000000-0005-0000-0000-0000EE2A0000}"/>
    <cellStyle name="Normal 19 15 3" xfId="10811" xr:uid="{00000000-0005-0000-0000-0000EF2A0000}"/>
    <cellStyle name="Normal 19 15 4" xfId="10812" xr:uid="{00000000-0005-0000-0000-0000F02A0000}"/>
    <cellStyle name="Normal 19 2" xfId="10813" xr:uid="{00000000-0005-0000-0000-0000F12A0000}"/>
    <cellStyle name="Normal 19 2 2" xfId="10814" xr:uid="{00000000-0005-0000-0000-0000F22A0000}"/>
    <cellStyle name="Normal 19 2 3" xfId="10815" xr:uid="{00000000-0005-0000-0000-0000F32A0000}"/>
    <cellStyle name="Normal 19 2 3 2" xfId="10816" xr:uid="{00000000-0005-0000-0000-0000F42A0000}"/>
    <cellStyle name="Normal 19 2 3 2 2" xfId="10817" xr:uid="{00000000-0005-0000-0000-0000F52A0000}"/>
    <cellStyle name="Normal 19 2 3 2 2 2" xfId="10818" xr:uid="{00000000-0005-0000-0000-0000F62A0000}"/>
    <cellStyle name="Normal 19 2 3 2 2 3" xfId="10819" xr:uid="{00000000-0005-0000-0000-0000F72A0000}"/>
    <cellStyle name="Normal 19 2 3 2 2 4" xfId="10820" xr:uid="{00000000-0005-0000-0000-0000F82A0000}"/>
    <cellStyle name="Normal 19 2 3 2 3" xfId="10821" xr:uid="{00000000-0005-0000-0000-0000F92A0000}"/>
    <cellStyle name="Normal 19 2 3 2 4" xfId="10822" xr:uid="{00000000-0005-0000-0000-0000FA2A0000}"/>
    <cellStyle name="Normal 19 2 3 2 5" xfId="10823" xr:uid="{00000000-0005-0000-0000-0000FB2A0000}"/>
    <cellStyle name="Normal 19 2 3 3" xfId="10824" xr:uid="{00000000-0005-0000-0000-0000FC2A0000}"/>
    <cellStyle name="Normal 19 2 3 3 2" xfId="10825" xr:uid="{00000000-0005-0000-0000-0000FD2A0000}"/>
    <cellStyle name="Normal 19 2 3 3 3" xfId="10826" xr:uid="{00000000-0005-0000-0000-0000FE2A0000}"/>
    <cellStyle name="Normal 19 2 3 3 4" xfId="10827" xr:uid="{00000000-0005-0000-0000-0000FF2A0000}"/>
    <cellStyle name="Normal 19 2 3 4" xfId="10828" xr:uid="{00000000-0005-0000-0000-0000002B0000}"/>
    <cellStyle name="Normal 19 2 3 5" xfId="10829" xr:uid="{00000000-0005-0000-0000-0000012B0000}"/>
    <cellStyle name="Normal 19 2 3 6" xfId="10830" xr:uid="{00000000-0005-0000-0000-0000022B0000}"/>
    <cellStyle name="Normal 19 3" xfId="10831" xr:uid="{00000000-0005-0000-0000-0000032B0000}"/>
    <cellStyle name="Normal 19 3 2" xfId="10832" xr:uid="{00000000-0005-0000-0000-0000042B0000}"/>
    <cellStyle name="Normal 19 4" xfId="10833" xr:uid="{00000000-0005-0000-0000-0000052B0000}"/>
    <cellStyle name="Normal 19 4 2" xfId="10834" xr:uid="{00000000-0005-0000-0000-0000062B0000}"/>
    <cellStyle name="Normal 19 5" xfId="10835" xr:uid="{00000000-0005-0000-0000-0000072B0000}"/>
    <cellStyle name="Normal 19 5 2" xfId="10836" xr:uid="{00000000-0005-0000-0000-0000082B0000}"/>
    <cellStyle name="Normal 19 6" xfId="10837" xr:uid="{00000000-0005-0000-0000-0000092B0000}"/>
    <cellStyle name="Normal 19 6 2" xfId="10838" xr:uid="{00000000-0005-0000-0000-00000A2B0000}"/>
    <cellStyle name="Normal 19 7" xfId="10839" xr:uid="{00000000-0005-0000-0000-00000B2B0000}"/>
    <cellStyle name="Normal 19 7 2" xfId="10840" xr:uid="{00000000-0005-0000-0000-00000C2B0000}"/>
    <cellStyle name="Normal 19 7 2 2" xfId="10841" xr:uid="{00000000-0005-0000-0000-00000D2B0000}"/>
    <cellStyle name="Normal 19 7 2 2 2" xfId="10842" xr:uid="{00000000-0005-0000-0000-00000E2B0000}"/>
    <cellStyle name="Normal 19 7 2 2 2 2" xfId="10843" xr:uid="{00000000-0005-0000-0000-00000F2B0000}"/>
    <cellStyle name="Normal 19 7 2 2 2 3" xfId="10844" xr:uid="{00000000-0005-0000-0000-0000102B0000}"/>
    <cellStyle name="Normal 19 7 2 2 2 4" xfId="10845" xr:uid="{00000000-0005-0000-0000-0000112B0000}"/>
    <cellStyle name="Normal 19 7 2 2 3" xfId="10846" xr:uid="{00000000-0005-0000-0000-0000122B0000}"/>
    <cellStyle name="Normal 19 7 2 2 4" xfId="10847" xr:uid="{00000000-0005-0000-0000-0000132B0000}"/>
    <cellStyle name="Normal 19 7 2 2 5" xfId="10848" xr:uid="{00000000-0005-0000-0000-0000142B0000}"/>
    <cellStyle name="Normal 19 7 2 3" xfId="10849" xr:uid="{00000000-0005-0000-0000-0000152B0000}"/>
    <cellStyle name="Normal 19 7 2 4" xfId="10850" xr:uid="{00000000-0005-0000-0000-0000162B0000}"/>
    <cellStyle name="Normal 19 7 2 4 2" xfId="10851" xr:uid="{00000000-0005-0000-0000-0000172B0000}"/>
    <cellStyle name="Normal 19 7 2 4 3" xfId="10852" xr:uid="{00000000-0005-0000-0000-0000182B0000}"/>
    <cellStyle name="Normal 19 7 2 4 4" xfId="10853" xr:uid="{00000000-0005-0000-0000-0000192B0000}"/>
    <cellStyle name="Normal 19 7 2 5" xfId="10854" xr:uid="{00000000-0005-0000-0000-00001A2B0000}"/>
    <cellStyle name="Normal 19 7 2 6" xfId="10855" xr:uid="{00000000-0005-0000-0000-00001B2B0000}"/>
    <cellStyle name="Normal 19 7 2 7" xfId="10856" xr:uid="{00000000-0005-0000-0000-00001C2B0000}"/>
    <cellStyle name="Normal 19 8" xfId="10857" xr:uid="{00000000-0005-0000-0000-00001D2B0000}"/>
    <cellStyle name="Normal 19 8 2" xfId="10858" xr:uid="{00000000-0005-0000-0000-00001E2B0000}"/>
    <cellStyle name="Normal 19 9" xfId="10859" xr:uid="{00000000-0005-0000-0000-00001F2B0000}"/>
    <cellStyle name="Normal 19 9 2" xfId="10860" xr:uid="{00000000-0005-0000-0000-0000202B0000}"/>
    <cellStyle name="Normal 2" xfId="11" xr:uid="{00000000-0005-0000-0000-0000212B0000}"/>
    <cellStyle name="Normal 2 10" xfId="10861" xr:uid="{00000000-0005-0000-0000-0000222B0000}"/>
    <cellStyle name="Normal 2 10 10" xfId="10862" xr:uid="{00000000-0005-0000-0000-0000232B0000}"/>
    <cellStyle name="Normal 2 10 2" xfId="10863" xr:uid="{00000000-0005-0000-0000-0000242B0000}"/>
    <cellStyle name="Normal 2 10 2 2" xfId="4" xr:uid="{00000000-0005-0000-0000-0000252B0000}"/>
    <cellStyle name="Normal 2 10 2 3" xfId="10864" xr:uid="{00000000-0005-0000-0000-0000262B0000}"/>
    <cellStyle name="Normal 2 10 3" xfId="10865" xr:uid="{00000000-0005-0000-0000-0000272B0000}"/>
    <cellStyle name="Normal 2 10 3 2" xfId="10866" xr:uid="{00000000-0005-0000-0000-0000282B0000}"/>
    <cellStyle name="Normal 2 10 3 2 2" xfId="10867" xr:uid="{00000000-0005-0000-0000-0000292B0000}"/>
    <cellStyle name="Normal 2 10 3 2 2 2" xfId="10868" xr:uid="{00000000-0005-0000-0000-00002A2B0000}"/>
    <cellStyle name="Normal 2 10 3 2 2 3" xfId="10869" xr:uid="{00000000-0005-0000-0000-00002B2B0000}"/>
    <cellStyle name="Normal 2 10 3 2 2 4" xfId="10870" xr:uid="{00000000-0005-0000-0000-00002C2B0000}"/>
    <cellStyle name="Normal 2 10 3 2 3" xfId="10871" xr:uid="{00000000-0005-0000-0000-00002D2B0000}"/>
    <cellStyle name="Normal 2 10 3 2 4" xfId="10872" xr:uid="{00000000-0005-0000-0000-00002E2B0000}"/>
    <cellStyle name="Normal 2 10 3 2 5" xfId="10873" xr:uid="{00000000-0005-0000-0000-00002F2B0000}"/>
    <cellStyle name="Normal 2 10 3 3" xfId="10874" xr:uid="{00000000-0005-0000-0000-0000302B0000}"/>
    <cellStyle name="Normal 2 10 3 4" xfId="10875" xr:uid="{00000000-0005-0000-0000-0000312B0000}"/>
    <cellStyle name="Normal 2 10 3 4 2" xfId="10876" xr:uid="{00000000-0005-0000-0000-0000322B0000}"/>
    <cellStyle name="Normal 2 10 3 4 3" xfId="10877" xr:uid="{00000000-0005-0000-0000-0000332B0000}"/>
    <cellStyle name="Normal 2 10 3 4 4" xfId="10878" xr:uid="{00000000-0005-0000-0000-0000342B0000}"/>
    <cellStyle name="Normal 2 10 3 5" xfId="10879" xr:uid="{00000000-0005-0000-0000-0000352B0000}"/>
    <cellStyle name="Normal 2 10 3 6" xfId="10880" xr:uid="{00000000-0005-0000-0000-0000362B0000}"/>
    <cellStyle name="Normal 2 10 3 7" xfId="10881" xr:uid="{00000000-0005-0000-0000-0000372B0000}"/>
    <cellStyle name="Normal 2 10 4" xfId="10882" xr:uid="{00000000-0005-0000-0000-0000382B0000}"/>
    <cellStyle name="Normal 2 10 4 2" xfId="10883" xr:uid="{00000000-0005-0000-0000-0000392B0000}"/>
    <cellStyle name="Normal 2 10 4 2 2" xfId="10884" xr:uid="{00000000-0005-0000-0000-00003A2B0000}"/>
    <cellStyle name="Normal 2 10 4 2 2 2" xfId="10885" xr:uid="{00000000-0005-0000-0000-00003B2B0000}"/>
    <cellStyle name="Normal 2 10 4 2 2 3" xfId="10886" xr:uid="{00000000-0005-0000-0000-00003C2B0000}"/>
    <cellStyle name="Normal 2 10 4 2 2 4" xfId="10887" xr:uid="{00000000-0005-0000-0000-00003D2B0000}"/>
    <cellStyle name="Normal 2 10 4 2 3" xfId="10888" xr:uid="{00000000-0005-0000-0000-00003E2B0000}"/>
    <cellStyle name="Normal 2 10 4 2 4" xfId="10889" xr:uid="{00000000-0005-0000-0000-00003F2B0000}"/>
    <cellStyle name="Normal 2 10 4 2 5" xfId="10890" xr:uid="{00000000-0005-0000-0000-0000402B0000}"/>
    <cellStyle name="Normal 2 10 4 3" xfId="10891" xr:uid="{00000000-0005-0000-0000-0000412B0000}"/>
    <cellStyle name="Normal 2 10 4 3 2" xfId="10892" xr:uid="{00000000-0005-0000-0000-0000422B0000}"/>
    <cellStyle name="Normal 2 10 4 3 3" xfId="10893" xr:uid="{00000000-0005-0000-0000-0000432B0000}"/>
    <cellStyle name="Normal 2 10 4 3 4" xfId="10894" xr:uid="{00000000-0005-0000-0000-0000442B0000}"/>
    <cellStyle name="Normal 2 10 4 4" xfId="10895" xr:uid="{00000000-0005-0000-0000-0000452B0000}"/>
    <cellStyle name="Normal 2 10 4 5" xfId="10896" xr:uid="{00000000-0005-0000-0000-0000462B0000}"/>
    <cellStyle name="Normal 2 10 4 6" xfId="10897" xr:uid="{00000000-0005-0000-0000-0000472B0000}"/>
    <cellStyle name="Normal 2 11" xfId="10898" xr:uid="{00000000-0005-0000-0000-0000482B0000}"/>
    <cellStyle name="Normal 2 11 2" xfId="10899" xr:uid="{00000000-0005-0000-0000-0000492B0000}"/>
    <cellStyle name="Normal 2 11 2 2" xfId="10900" xr:uid="{00000000-0005-0000-0000-00004A2B0000}"/>
    <cellStyle name="Normal 2 11 3" xfId="10901" xr:uid="{00000000-0005-0000-0000-00004B2B0000}"/>
    <cellStyle name="Normal 2 12" xfId="10902" xr:uid="{00000000-0005-0000-0000-00004C2B0000}"/>
    <cellStyle name="Normal 2 12 2" xfId="10903" xr:uid="{00000000-0005-0000-0000-00004D2B0000}"/>
    <cellStyle name="Normal 2 12 2 2" xfId="10904" xr:uid="{00000000-0005-0000-0000-00004E2B0000}"/>
    <cellStyle name="Normal 2 12 3" xfId="10905" xr:uid="{00000000-0005-0000-0000-00004F2B0000}"/>
    <cellStyle name="Normal 2 13" xfId="10906" xr:uid="{00000000-0005-0000-0000-0000502B0000}"/>
    <cellStyle name="Normal 2 13 2" xfId="10907" xr:uid="{00000000-0005-0000-0000-0000512B0000}"/>
    <cellStyle name="Normal 2 13 2 2" xfId="10908" xr:uid="{00000000-0005-0000-0000-0000522B0000}"/>
    <cellStyle name="Normal 2 13 2 2 2" xfId="10909" xr:uid="{00000000-0005-0000-0000-0000532B0000}"/>
    <cellStyle name="Normal 2 13 2 2 2 2" xfId="10910" xr:uid="{00000000-0005-0000-0000-0000542B0000}"/>
    <cellStyle name="Normal 2 13 2 2 2 3" xfId="10911" xr:uid="{00000000-0005-0000-0000-0000552B0000}"/>
    <cellStyle name="Normal 2 13 2 2 2 4" xfId="10912" xr:uid="{00000000-0005-0000-0000-0000562B0000}"/>
    <cellStyle name="Normal 2 13 2 2 3" xfId="10913" xr:uid="{00000000-0005-0000-0000-0000572B0000}"/>
    <cellStyle name="Normal 2 13 2 2 4" xfId="10914" xr:uid="{00000000-0005-0000-0000-0000582B0000}"/>
    <cellStyle name="Normal 2 13 2 2 5" xfId="10915" xr:uid="{00000000-0005-0000-0000-0000592B0000}"/>
    <cellStyle name="Normal 2 13 2 3" xfId="10916" xr:uid="{00000000-0005-0000-0000-00005A2B0000}"/>
    <cellStyle name="Normal 2 13 2 4" xfId="10917" xr:uid="{00000000-0005-0000-0000-00005B2B0000}"/>
    <cellStyle name="Normal 2 13 2 4 2" xfId="10918" xr:uid="{00000000-0005-0000-0000-00005C2B0000}"/>
    <cellStyle name="Normal 2 13 2 4 3" xfId="10919" xr:uid="{00000000-0005-0000-0000-00005D2B0000}"/>
    <cellStyle name="Normal 2 13 2 4 4" xfId="10920" xr:uid="{00000000-0005-0000-0000-00005E2B0000}"/>
    <cellStyle name="Normal 2 13 2 5" xfId="10921" xr:uid="{00000000-0005-0000-0000-00005F2B0000}"/>
    <cellStyle name="Normal 2 13 2 6" xfId="10922" xr:uid="{00000000-0005-0000-0000-0000602B0000}"/>
    <cellStyle name="Normal 2 13 2 7" xfId="10923" xr:uid="{00000000-0005-0000-0000-0000612B0000}"/>
    <cellStyle name="Normal 2 14" xfId="10924" xr:uid="{00000000-0005-0000-0000-0000622B0000}"/>
    <cellStyle name="Normal 2 14 2" xfId="10925" xr:uid="{00000000-0005-0000-0000-0000632B0000}"/>
    <cellStyle name="Normal 2 15" xfId="10926" xr:uid="{00000000-0005-0000-0000-0000642B0000}"/>
    <cellStyle name="Normal 2 15 2" xfId="10927" xr:uid="{00000000-0005-0000-0000-0000652B0000}"/>
    <cellStyle name="Normal 2 16" xfId="10928" xr:uid="{00000000-0005-0000-0000-0000662B0000}"/>
    <cellStyle name="Normal 2 16 2" xfId="10929" xr:uid="{00000000-0005-0000-0000-0000672B0000}"/>
    <cellStyle name="Normal 2 17" xfId="10930" xr:uid="{00000000-0005-0000-0000-0000682B0000}"/>
    <cellStyle name="Normal 2 17 2" xfId="10931" xr:uid="{00000000-0005-0000-0000-0000692B0000}"/>
    <cellStyle name="Normal 2 18" xfId="10932" xr:uid="{00000000-0005-0000-0000-00006A2B0000}"/>
    <cellStyle name="Normal 2 18 2" xfId="10933" xr:uid="{00000000-0005-0000-0000-00006B2B0000}"/>
    <cellStyle name="Normal 2 19" xfId="10934" xr:uid="{00000000-0005-0000-0000-00006C2B0000}"/>
    <cellStyle name="Normal 2 19 2" xfId="10935" xr:uid="{00000000-0005-0000-0000-00006D2B0000}"/>
    <cellStyle name="Normal 2 2" xfId="5" xr:uid="{00000000-0005-0000-0000-00006E2B0000}"/>
    <cellStyle name="Normal 2 2 10" xfId="10936" xr:uid="{00000000-0005-0000-0000-00006F2B0000}"/>
    <cellStyle name="Normal 2 2 10 2" xfId="10937" xr:uid="{00000000-0005-0000-0000-0000702B0000}"/>
    <cellStyle name="Normal 2 2 10 2 2" xfId="10938" xr:uid="{00000000-0005-0000-0000-0000712B0000}"/>
    <cellStyle name="Normal 2 2 10 2 3" xfId="10939" xr:uid="{00000000-0005-0000-0000-0000722B0000}"/>
    <cellStyle name="Normal 2 2 10 2 3 2" xfId="10940" xr:uid="{00000000-0005-0000-0000-0000732B0000}"/>
    <cellStyle name="Normal 2 2 10 2 3 3" xfId="10941" xr:uid="{00000000-0005-0000-0000-0000742B0000}"/>
    <cellStyle name="Normal 2 2 10 2 3 4" xfId="10942" xr:uid="{00000000-0005-0000-0000-0000752B0000}"/>
    <cellStyle name="Normal 2 2 10 2 4" xfId="10943" xr:uid="{00000000-0005-0000-0000-0000762B0000}"/>
    <cellStyle name="Normal 2 2 10 2 5" xfId="10944" xr:uid="{00000000-0005-0000-0000-0000772B0000}"/>
    <cellStyle name="Normal 2 2 10 2 6" xfId="10945" xr:uid="{00000000-0005-0000-0000-0000782B0000}"/>
    <cellStyle name="Normal 2 2 10 3" xfId="10946" xr:uid="{00000000-0005-0000-0000-0000792B0000}"/>
    <cellStyle name="Normal 2 2 10 3 2" xfId="10947" xr:uid="{00000000-0005-0000-0000-00007A2B0000}"/>
    <cellStyle name="Normal 2 2 10 3 3" xfId="10948" xr:uid="{00000000-0005-0000-0000-00007B2B0000}"/>
    <cellStyle name="Normal 2 2 10 3 4" xfId="10949" xr:uid="{00000000-0005-0000-0000-00007C2B0000}"/>
    <cellStyle name="Normal 2 2 10 4" xfId="10950" xr:uid="{00000000-0005-0000-0000-00007D2B0000}"/>
    <cellStyle name="Normal 2 2 10 5" xfId="10951" xr:uid="{00000000-0005-0000-0000-00007E2B0000}"/>
    <cellStyle name="Normal 2 2 10 6" xfId="10952" xr:uid="{00000000-0005-0000-0000-00007F2B0000}"/>
    <cellStyle name="Normal 2 2 100" xfId="10953" xr:uid="{00000000-0005-0000-0000-0000802B0000}"/>
    <cellStyle name="Normal 2 2 101" xfId="10954" xr:uid="{00000000-0005-0000-0000-0000812B0000}"/>
    <cellStyle name="Normal 2 2 102" xfId="10955" xr:uid="{00000000-0005-0000-0000-0000822B0000}"/>
    <cellStyle name="Normal 2 2 103" xfId="10956" xr:uid="{00000000-0005-0000-0000-0000832B0000}"/>
    <cellStyle name="Normal 2 2 104" xfId="10957" xr:uid="{00000000-0005-0000-0000-0000842B0000}"/>
    <cellStyle name="Normal 2 2 105" xfId="10958" xr:uid="{00000000-0005-0000-0000-0000852B0000}"/>
    <cellStyle name="Normal 2 2 106" xfId="10959" xr:uid="{00000000-0005-0000-0000-0000862B0000}"/>
    <cellStyle name="Normal 2 2 107" xfId="10960" xr:uid="{00000000-0005-0000-0000-0000872B0000}"/>
    <cellStyle name="Normal 2 2 11" xfId="10961" xr:uid="{00000000-0005-0000-0000-0000882B0000}"/>
    <cellStyle name="Normal 2 2 11 2" xfId="10962" xr:uid="{00000000-0005-0000-0000-0000892B0000}"/>
    <cellStyle name="Normal 2 2 11 2 2" xfId="10963" xr:uid="{00000000-0005-0000-0000-00008A2B0000}"/>
    <cellStyle name="Normal 2 2 11 2 3" xfId="10964" xr:uid="{00000000-0005-0000-0000-00008B2B0000}"/>
    <cellStyle name="Normal 2 2 11 2 3 2" xfId="10965" xr:uid="{00000000-0005-0000-0000-00008C2B0000}"/>
    <cellStyle name="Normal 2 2 11 2 3 3" xfId="10966" xr:uid="{00000000-0005-0000-0000-00008D2B0000}"/>
    <cellStyle name="Normal 2 2 11 2 3 4" xfId="10967" xr:uid="{00000000-0005-0000-0000-00008E2B0000}"/>
    <cellStyle name="Normal 2 2 11 2 4" xfId="10968" xr:uid="{00000000-0005-0000-0000-00008F2B0000}"/>
    <cellStyle name="Normal 2 2 11 2 5" xfId="10969" xr:uid="{00000000-0005-0000-0000-0000902B0000}"/>
    <cellStyle name="Normal 2 2 11 2 6" xfId="10970" xr:uid="{00000000-0005-0000-0000-0000912B0000}"/>
    <cellStyle name="Normal 2 2 11 3" xfId="10971" xr:uid="{00000000-0005-0000-0000-0000922B0000}"/>
    <cellStyle name="Normal 2 2 11 3 2" xfId="10972" xr:uid="{00000000-0005-0000-0000-0000932B0000}"/>
    <cellStyle name="Normal 2 2 11 3 3" xfId="10973" xr:uid="{00000000-0005-0000-0000-0000942B0000}"/>
    <cellStyle name="Normal 2 2 11 3 4" xfId="10974" xr:uid="{00000000-0005-0000-0000-0000952B0000}"/>
    <cellStyle name="Normal 2 2 11 4" xfId="10975" xr:uid="{00000000-0005-0000-0000-0000962B0000}"/>
    <cellStyle name="Normal 2 2 11 5" xfId="10976" xr:uid="{00000000-0005-0000-0000-0000972B0000}"/>
    <cellStyle name="Normal 2 2 11 6" xfId="10977" xr:uid="{00000000-0005-0000-0000-0000982B0000}"/>
    <cellStyle name="Normal 2 2 12" xfId="10978" xr:uid="{00000000-0005-0000-0000-0000992B0000}"/>
    <cellStyle name="Normal 2 2 12 2" xfId="10979" xr:uid="{00000000-0005-0000-0000-00009A2B0000}"/>
    <cellStyle name="Normal 2 2 13" xfId="10980" xr:uid="{00000000-0005-0000-0000-00009B2B0000}"/>
    <cellStyle name="Normal 2 2 13 2" xfId="10981" xr:uid="{00000000-0005-0000-0000-00009C2B0000}"/>
    <cellStyle name="Normal 2 2 13 2 2" xfId="10982" xr:uid="{00000000-0005-0000-0000-00009D2B0000}"/>
    <cellStyle name="Normal 2 2 13 2 3" xfId="10983" xr:uid="{00000000-0005-0000-0000-00009E2B0000}"/>
    <cellStyle name="Normal 2 2 13 2 3 2" xfId="10984" xr:uid="{00000000-0005-0000-0000-00009F2B0000}"/>
    <cellStyle name="Normal 2 2 13 2 3 3" xfId="10985" xr:uid="{00000000-0005-0000-0000-0000A02B0000}"/>
    <cellStyle name="Normal 2 2 13 2 3 4" xfId="10986" xr:uid="{00000000-0005-0000-0000-0000A12B0000}"/>
    <cellStyle name="Normal 2 2 13 2 4" xfId="10987" xr:uid="{00000000-0005-0000-0000-0000A22B0000}"/>
    <cellStyle name="Normal 2 2 13 2 5" xfId="10988" xr:uid="{00000000-0005-0000-0000-0000A32B0000}"/>
    <cellStyle name="Normal 2 2 13 2 6" xfId="10989" xr:uid="{00000000-0005-0000-0000-0000A42B0000}"/>
    <cellStyle name="Normal 2 2 13 3" xfId="10990" xr:uid="{00000000-0005-0000-0000-0000A52B0000}"/>
    <cellStyle name="Normal 2 2 13 3 2" xfId="10991" xr:uid="{00000000-0005-0000-0000-0000A62B0000}"/>
    <cellStyle name="Normal 2 2 13 3 3" xfId="10992" xr:uid="{00000000-0005-0000-0000-0000A72B0000}"/>
    <cellStyle name="Normal 2 2 13 3 4" xfId="10993" xr:uid="{00000000-0005-0000-0000-0000A82B0000}"/>
    <cellStyle name="Normal 2 2 13 4" xfId="10994" xr:uid="{00000000-0005-0000-0000-0000A92B0000}"/>
    <cellStyle name="Normal 2 2 13 5" xfId="10995" xr:uid="{00000000-0005-0000-0000-0000AA2B0000}"/>
    <cellStyle name="Normal 2 2 13 6" xfId="10996" xr:uid="{00000000-0005-0000-0000-0000AB2B0000}"/>
    <cellStyle name="Normal 2 2 14" xfId="10997" xr:uid="{00000000-0005-0000-0000-0000AC2B0000}"/>
    <cellStyle name="Normal 2 2 14 2" xfId="10998" xr:uid="{00000000-0005-0000-0000-0000AD2B0000}"/>
    <cellStyle name="Normal 2 2 14 2 2" xfId="10999" xr:uid="{00000000-0005-0000-0000-0000AE2B0000}"/>
    <cellStyle name="Normal 2 2 14 2 3" xfId="11000" xr:uid="{00000000-0005-0000-0000-0000AF2B0000}"/>
    <cellStyle name="Normal 2 2 14 2 3 2" xfId="11001" xr:uid="{00000000-0005-0000-0000-0000B02B0000}"/>
    <cellStyle name="Normal 2 2 14 2 3 3" xfId="11002" xr:uid="{00000000-0005-0000-0000-0000B12B0000}"/>
    <cellStyle name="Normal 2 2 14 2 3 4" xfId="11003" xr:uid="{00000000-0005-0000-0000-0000B22B0000}"/>
    <cellStyle name="Normal 2 2 14 2 4" xfId="11004" xr:uid="{00000000-0005-0000-0000-0000B32B0000}"/>
    <cellStyle name="Normal 2 2 14 2 5" xfId="11005" xr:uid="{00000000-0005-0000-0000-0000B42B0000}"/>
    <cellStyle name="Normal 2 2 14 2 6" xfId="11006" xr:uid="{00000000-0005-0000-0000-0000B52B0000}"/>
    <cellStyle name="Normal 2 2 14 3" xfId="11007" xr:uid="{00000000-0005-0000-0000-0000B62B0000}"/>
    <cellStyle name="Normal 2 2 14 3 2" xfId="11008" xr:uid="{00000000-0005-0000-0000-0000B72B0000}"/>
    <cellStyle name="Normal 2 2 14 3 3" xfId="11009" xr:uid="{00000000-0005-0000-0000-0000B82B0000}"/>
    <cellStyle name="Normal 2 2 14 3 4" xfId="11010" xr:uid="{00000000-0005-0000-0000-0000B92B0000}"/>
    <cellStyle name="Normal 2 2 14 4" xfId="11011" xr:uid="{00000000-0005-0000-0000-0000BA2B0000}"/>
    <cellStyle name="Normal 2 2 14 5" xfId="11012" xr:uid="{00000000-0005-0000-0000-0000BB2B0000}"/>
    <cellStyle name="Normal 2 2 14 6" xfId="11013" xr:uid="{00000000-0005-0000-0000-0000BC2B0000}"/>
    <cellStyle name="Normal 2 2 15" xfId="11014" xr:uid="{00000000-0005-0000-0000-0000BD2B0000}"/>
    <cellStyle name="Normal 2 2 15 2" xfId="11015" xr:uid="{00000000-0005-0000-0000-0000BE2B0000}"/>
    <cellStyle name="Normal 2 2 15 2 2" xfId="11016" xr:uid="{00000000-0005-0000-0000-0000BF2B0000}"/>
    <cellStyle name="Normal 2 2 15 2 3" xfId="11017" xr:uid="{00000000-0005-0000-0000-0000C02B0000}"/>
    <cellStyle name="Normal 2 2 15 2 3 2" xfId="11018" xr:uid="{00000000-0005-0000-0000-0000C12B0000}"/>
    <cellStyle name="Normal 2 2 15 2 3 3" xfId="11019" xr:uid="{00000000-0005-0000-0000-0000C22B0000}"/>
    <cellStyle name="Normal 2 2 15 2 3 4" xfId="11020" xr:uid="{00000000-0005-0000-0000-0000C32B0000}"/>
    <cellStyle name="Normal 2 2 15 2 4" xfId="11021" xr:uid="{00000000-0005-0000-0000-0000C42B0000}"/>
    <cellStyle name="Normal 2 2 15 2 5" xfId="11022" xr:uid="{00000000-0005-0000-0000-0000C52B0000}"/>
    <cellStyle name="Normal 2 2 15 2 6" xfId="11023" xr:uid="{00000000-0005-0000-0000-0000C62B0000}"/>
    <cellStyle name="Normal 2 2 15 3" xfId="11024" xr:uid="{00000000-0005-0000-0000-0000C72B0000}"/>
    <cellStyle name="Normal 2 2 15 3 2" xfId="11025" xr:uid="{00000000-0005-0000-0000-0000C82B0000}"/>
    <cellStyle name="Normal 2 2 15 3 3" xfId="11026" xr:uid="{00000000-0005-0000-0000-0000C92B0000}"/>
    <cellStyle name="Normal 2 2 15 3 4" xfId="11027" xr:uid="{00000000-0005-0000-0000-0000CA2B0000}"/>
    <cellStyle name="Normal 2 2 15 4" xfId="11028" xr:uid="{00000000-0005-0000-0000-0000CB2B0000}"/>
    <cellStyle name="Normal 2 2 15 5" xfId="11029" xr:uid="{00000000-0005-0000-0000-0000CC2B0000}"/>
    <cellStyle name="Normal 2 2 15 6" xfId="11030" xr:uid="{00000000-0005-0000-0000-0000CD2B0000}"/>
    <cellStyle name="Normal 2 2 16" xfId="11031" xr:uid="{00000000-0005-0000-0000-0000CE2B0000}"/>
    <cellStyle name="Normal 2 2 16 2" xfId="11032" xr:uid="{00000000-0005-0000-0000-0000CF2B0000}"/>
    <cellStyle name="Normal 2 2 17" xfId="11033" xr:uid="{00000000-0005-0000-0000-0000D02B0000}"/>
    <cellStyle name="Normal 2 2 17 2" xfId="11034" xr:uid="{00000000-0005-0000-0000-0000D12B0000}"/>
    <cellStyle name="Normal 2 2 17 2 2" xfId="11035" xr:uid="{00000000-0005-0000-0000-0000D22B0000}"/>
    <cellStyle name="Normal 2 2 17 2 3" xfId="11036" xr:uid="{00000000-0005-0000-0000-0000D32B0000}"/>
    <cellStyle name="Normal 2 2 17 2 3 2" xfId="11037" xr:uid="{00000000-0005-0000-0000-0000D42B0000}"/>
    <cellStyle name="Normal 2 2 17 2 3 3" xfId="11038" xr:uid="{00000000-0005-0000-0000-0000D52B0000}"/>
    <cellStyle name="Normal 2 2 17 2 3 4" xfId="11039" xr:uid="{00000000-0005-0000-0000-0000D62B0000}"/>
    <cellStyle name="Normal 2 2 17 2 4" xfId="11040" xr:uid="{00000000-0005-0000-0000-0000D72B0000}"/>
    <cellStyle name="Normal 2 2 17 2 5" xfId="11041" xr:uid="{00000000-0005-0000-0000-0000D82B0000}"/>
    <cellStyle name="Normal 2 2 17 2 6" xfId="11042" xr:uid="{00000000-0005-0000-0000-0000D92B0000}"/>
    <cellStyle name="Normal 2 2 17 3" xfId="11043" xr:uid="{00000000-0005-0000-0000-0000DA2B0000}"/>
    <cellStyle name="Normal 2 2 17 3 2" xfId="11044" xr:uid="{00000000-0005-0000-0000-0000DB2B0000}"/>
    <cellStyle name="Normal 2 2 17 3 3" xfId="11045" xr:uid="{00000000-0005-0000-0000-0000DC2B0000}"/>
    <cellStyle name="Normal 2 2 17 3 4" xfId="11046" xr:uid="{00000000-0005-0000-0000-0000DD2B0000}"/>
    <cellStyle name="Normal 2 2 17 4" xfId="11047" xr:uid="{00000000-0005-0000-0000-0000DE2B0000}"/>
    <cellStyle name="Normal 2 2 17 5" xfId="11048" xr:uid="{00000000-0005-0000-0000-0000DF2B0000}"/>
    <cellStyle name="Normal 2 2 17 6" xfId="11049" xr:uid="{00000000-0005-0000-0000-0000E02B0000}"/>
    <cellStyle name="Normal 2 2 18" xfId="11050" xr:uid="{00000000-0005-0000-0000-0000E12B0000}"/>
    <cellStyle name="Normal 2 2 18 2" xfId="11051" xr:uid="{00000000-0005-0000-0000-0000E22B0000}"/>
    <cellStyle name="Normal 2 2 18 2 2" xfId="11052" xr:uid="{00000000-0005-0000-0000-0000E32B0000}"/>
    <cellStyle name="Normal 2 2 18 2 3" xfId="11053" xr:uid="{00000000-0005-0000-0000-0000E42B0000}"/>
    <cellStyle name="Normal 2 2 18 2 3 2" xfId="11054" xr:uid="{00000000-0005-0000-0000-0000E52B0000}"/>
    <cellStyle name="Normal 2 2 18 2 3 3" xfId="11055" xr:uid="{00000000-0005-0000-0000-0000E62B0000}"/>
    <cellStyle name="Normal 2 2 18 2 3 4" xfId="11056" xr:uid="{00000000-0005-0000-0000-0000E72B0000}"/>
    <cellStyle name="Normal 2 2 18 2 4" xfId="11057" xr:uid="{00000000-0005-0000-0000-0000E82B0000}"/>
    <cellStyle name="Normal 2 2 18 2 5" xfId="11058" xr:uid="{00000000-0005-0000-0000-0000E92B0000}"/>
    <cellStyle name="Normal 2 2 18 2 6" xfId="11059" xr:uid="{00000000-0005-0000-0000-0000EA2B0000}"/>
    <cellStyle name="Normal 2 2 18 3" xfId="11060" xr:uid="{00000000-0005-0000-0000-0000EB2B0000}"/>
    <cellStyle name="Normal 2 2 18 3 2" xfId="11061" xr:uid="{00000000-0005-0000-0000-0000EC2B0000}"/>
    <cellStyle name="Normal 2 2 18 3 3" xfId="11062" xr:uid="{00000000-0005-0000-0000-0000ED2B0000}"/>
    <cellStyle name="Normal 2 2 18 3 4" xfId="11063" xr:uid="{00000000-0005-0000-0000-0000EE2B0000}"/>
    <cellStyle name="Normal 2 2 18 4" xfId="11064" xr:uid="{00000000-0005-0000-0000-0000EF2B0000}"/>
    <cellStyle name="Normal 2 2 18 5" xfId="11065" xr:uid="{00000000-0005-0000-0000-0000F02B0000}"/>
    <cellStyle name="Normal 2 2 18 6" xfId="11066" xr:uid="{00000000-0005-0000-0000-0000F12B0000}"/>
    <cellStyle name="Normal 2 2 19" xfId="11067" xr:uid="{00000000-0005-0000-0000-0000F22B0000}"/>
    <cellStyle name="Normal 2 2 19 2" xfId="11068" xr:uid="{00000000-0005-0000-0000-0000F32B0000}"/>
    <cellStyle name="Normal 2 2 19 2 2" xfId="11069" xr:uid="{00000000-0005-0000-0000-0000F42B0000}"/>
    <cellStyle name="Normal 2 2 19 2 3" xfId="11070" xr:uid="{00000000-0005-0000-0000-0000F52B0000}"/>
    <cellStyle name="Normal 2 2 19 2 3 2" xfId="11071" xr:uid="{00000000-0005-0000-0000-0000F62B0000}"/>
    <cellStyle name="Normal 2 2 19 2 3 3" xfId="11072" xr:uid="{00000000-0005-0000-0000-0000F72B0000}"/>
    <cellStyle name="Normal 2 2 19 2 3 4" xfId="11073" xr:uid="{00000000-0005-0000-0000-0000F82B0000}"/>
    <cellStyle name="Normal 2 2 19 2 4" xfId="11074" xr:uid="{00000000-0005-0000-0000-0000F92B0000}"/>
    <cellStyle name="Normal 2 2 19 2 5" xfId="11075" xr:uid="{00000000-0005-0000-0000-0000FA2B0000}"/>
    <cellStyle name="Normal 2 2 19 2 6" xfId="11076" xr:uid="{00000000-0005-0000-0000-0000FB2B0000}"/>
    <cellStyle name="Normal 2 2 19 3" xfId="11077" xr:uid="{00000000-0005-0000-0000-0000FC2B0000}"/>
    <cellStyle name="Normal 2 2 19 3 2" xfId="11078" xr:uid="{00000000-0005-0000-0000-0000FD2B0000}"/>
    <cellStyle name="Normal 2 2 19 3 3" xfId="11079" xr:uid="{00000000-0005-0000-0000-0000FE2B0000}"/>
    <cellStyle name="Normal 2 2 19 3 4" xfId="11080" xr:uid="{00000000-0005-0000-0000-0000FF2B0000}"/>
    <cellStyle name="Normal 2 2 19 4" xfId="11081" xr:uid="{00000000-0005-0000-0000-0000002C0000}"/>
    <cellStyle name="Normal 2 2 19 5" xfId="11082" xr:uid="{00000000-0005-0000-0000-0000012C0000}"/>
    <cellStyle name="Normal 2 2 19 6" xfId="11083" xr:uid="{00000000-0005-0000-0000-0000022C0000}"/>
    <cellStyle name="Normal 2 2 2" xfId="11084" xr:uid="{00000000-0005-0000-0000-0000032C0000}"/>
    <cellStyle name="Normal 2 2 2 10" xfId="11085" xr:uid="{00000000-0005-0000-0000-0000042C0000}"/>
    <cellStyle name="Normal 2 2 2 11" xfId="11086" xr:uid="{00000000-0005-0000-0000-0000052C0000}"/>
    <cellStyle name="Normal 2 2 2 12" xfId="11087" xr:uid="{00000000-0005-0000-0000-0000062C0000}"/>
    <cellStyle name="Normal 2 2 2 13" xfId="11088" xr:uid="{00000000-0005-0000-0000-0000072C0000}"/>
    <cellStyle name="Normal 2 2 2 14" xfId="11089" xr:uid="{00000000-0005-0000-0000-0000082C0000}"/>
    <cellStyle name="Normal 2 2 2 15" xfId="11090" xr:uid="{00000000-0005-0000-0000-0000092C0000}"/>
    <cellStyle name="Normal 2 2 2 16" xfId="11091" xr:uid="{00000000-0005-0000-0000-00000A2C0000}"/>
    <cellStyle name="Normal 2 2 2 17" xfId="11092" xr:uid="{00000000-0005-0000-0000-00000B2C0000}"/>
    <cellStyle name="Normal 2 2 2 18" xfId="11093" xr:uid="{00000000-0005-0000-0000-00000C2C0000}"/>
    <cellStyle name="Normal 2 2 2 18 2" xfId="11094" xr:uid="{00000000-0005-0000-0000-00000D2C0000}"/>
    <cellStyle name="Normal 2 2 2 18 2 2" xfId="11095" xr:uid="{00000000-0005-0000-0000-00000E2C0000}"/>
    <cellStyle name="Normal 2 2 2 18 2 2 2" xfId="11096" xr:uid="{00000000-0005-0000-0000-00000F2C0000}"/>
    <cellStyle name="Normal 2 2 2 18 2 2 3" xfId="11097" xr:uid="{00000000-0005-0000-0000-0000102C0000}"/>
    <cellStyle name="Normal 2 2 2 18 2 2 4" xfId="11098" xr:uid="{00000000-0005-0000-0000-0000112C0000}"/>
    <cellStyle name="Normal 2 2 2 18 2 3" xfId="11099" xr:uid="{00000000-0005-0000-0000-0000122C0000}"/>
    <cellStyle name="Normal 2 2 2 18 2 4" xfId="11100" xr:uid="{00000000-0005-0000-0000-0000132C0000}"/>
    <cellStyle name="Normal 2 2 2 18 2 5" xfId="11101" xr:uid="{00000000-0005-0000-0000-0000142C0000}"/>
    <cellStyle name="Normal 2 2 2 18 3" xfId="11102" xr:uid="{00000000-0005-0000-0000-0000152C0000}"/>
    <cellStyle name="Normal 2 2 2 18 4" xfId="11103" xr:uid="{00000000-0005-0000-0000-0000162C0000}"/>
    <cellStyle name="Normal 2 2 2 18 4 2" xfId="11104" xr:uid="{00000000-0005-0000-0000-0000172C0000}"/>
    <cellStyle name="Normal 2 2 2 18 4 3" xfId="11105" xr:uid="{00000000-0005-0000-0000-0000182C0000}"/>
    <cellStyle name="Normal 2 2 2 18 4 4" xfId="11106" xr:uid="{00000000-0005-0000-0000-0000192C0000}"/>
    <cellStyle name="Normal 2 2 2 18 5" xfId="11107" xr:uid="{00000000-0005-0000-0000-00001A2C0000}"/>
    <cellStyle name="Normal 2 2 2 18 6" xfId="11108" xr:uid="{00000000-0005-0000-0000-00001B2C0000}"/>
    <cellStyle name="Normal 2 2 2 18 7" xfId="11109" xr:uid="{00000000-0005-0000-0000-00001C2C0000}"/>
    <cellStyle name="Normal 2 2 2 19" xfId="11110" xr:uid="{00000000-0005-0000-0000-00001D2C0000}"/>
    <cellStyle name="Normal 2 2 2 19 2" xfId="11111" xr:uid="{00000000-0005-0000-0000-00001E2C0000}"/>
    <cellStyle name="Normal 2 2 2 2" xfId="11112" xr:uid="{00000000-0005-0000-0000-00001F2C0000}"/>
    <cellStyle name="Normal 2 2 2 2 2" xfId="11113" xr:uid="{00000000-0005-0000-0000-0000202C0000}"/>
    <cellStyle name="Normal 2 2 2 2 3" xfId="11114" xr:uid="{00000000-0005-0000-0000-0000212C0000}"/>
    <cellStyle name="Normal 2 2 2 2 3 2" xfId="11115" xr:uid="{00000000-0005-0000-0000-0000222C0000}"/>
    <cellStyle name="Normal 2 2 2 2 3 2 2" xfId="11116" xr:uid="{00000000-0005-0000-0000-0000232C0000}"/>
    <cellStyle name="Normal 2 2 2 2 3 2 2 2" xfId="11117" xr:uid="{00000000-0005-0000-0000-0000242C0000}"/>
    <cellStyle name="Normal 2 2 2 2 3 2 2 3" xfId="11118" xr:uid="{00000000-0005-0000-0000-0000252C0000}"/>
    <cellStyle name="Normal 2 2 2 2 3 2 2 4" xfId="11119" xr:uid="{00000000-0005-0000-0000-0000262C0000}"/>
    <cellStyle name="Normal 2 2 2 2 3 2 3" xfId="11120" xr:uid="{00000000-0005-0000-0000-0000272C0000}"/>
    <cellStyle name="Normal 2 2 2 2 3 2 4" xfId="11121" xr:uid="{00000000-0005-0000-0000-0000282C0000}"/>
    <cellStyle name="Normal 2 2 2 2 3 2 5" xfId="11122" xr:uid="{00000000-0005-0000-0000-0000292C0000}"/>
    <cellStyle name="Normal 2 2 2 2 3 3" xfId="11123" xr:uid="{00000000-0005-0000-0000-00002A2C0000}"/>
    <cellStyle name="Normal 2 2 2 2 3 3 2" xfId="11124" xr:uid="{00000000-0005-0000-0000-00002B2C0000}"/>
    <cellStyle name="Normal 2 2 2 2 3 3 3" xfId="11125" xr:uid="{00000000-0005-0000-0000-00002C2C0000}"/>
    <cellStyle name="Normal 2 2 2 2 3 3 4" xfId="11126" xr:uid="{00000000-0005-0000-0000-00002D2C0000}"/>
    <cellStyle name="Normal 2 2 2 2 3 4" xfId="11127" xr:uid="{00000000-0005-0000-0000-00002E2C0000}"/>
    <cellStyle name="Normal 2 2 2 2 3 5" xfId="11128" xr:uid="{00000000-0005-0000-0000-00002F2C0000}"/>
    <cellStyle name="Normal 2 2 2 2 3 6" xfId="11129" xr:uid="{00000000-0005-0000-0000-0000302C0000}"/>
    <cellStyle name="Normal 2 2 2 2 4" xfId="11130" xr:uid="{00000000-0005-0000-0000-0000312C0000}"/>
    <cellStyle name="Normal 2 2 2 2 4 2" xfId="11131" xr:uid="{00000000-0005-0000-0000-0000322C0000}"/>
    <cellStyle name="Normal 2 2 2 2 4 2 2" xfId="11132" xr:uid="{00000000-0005-0000-0000-0000332C0000}"/>
    <cellStyle name="Normal 2 2 2 2 4 2 3" xfId="11133" xr:uid="{00000000-0005-0000-0000-0000342C0000}"/>
    <cellStyle name="Normal 2 2 2 2 4 2 4" xfId="11134" xr:uid="{00000000-0005-0000-0000-0000352C0000}"/>
    <cellStyle name="Normal 2 2 2 2 5" xfId="11135" xr:uid="{00000000-0005-0000-0000-0000362C0000}"/>
    <cellStyle name="Normal 2 2 2 2 5 2" xfId="11136" xr:uid="{00000000-0005-0000-0000-0000372C0000}"/>
    <cellStyle name="Normal 2 2 2 2 5 2 2" xfId="11137" xr:uid="{00000000-0005-0000-0000-0000382C0000}"/>
    <cellStyle name="Normal 2 2 2 2 5 2 2 2" xfId="11138" xr:uid="{00000000-0005-0000-0000-0000392C0000}"/>
    <cellStyle name="Normal 2 2 2 2 5 2 2 3" xfId="11139" xr:uid="{00000000-0005-0000-0000-00003A2C0000}"/>
    <cellStyle name="Normal 2 2 2 2 5 2 2 4" xfId="11140" xr:uid="{00000000-0005-0000-0000-00003B2C0000}"/>
    <cellStyle name="Normal 2 2 2 2 5 2 3" xfId="11141" xr:uid="{00000000-0005-0000-0000-00003C2C0000}"/>
    <cellStyle name="Normal 2 2 2 2 5 2 4" xfId="11142" xr:uid="{00000000-0005-0000-0000-00003D2C0000}"/>
    <cellStyle name="Normal 2 2 2 2 5 2 5" xfId="11143" xr:uid="{00000000-0005-0000-0000-00003E2C0000}"/>
    <cellStyle name="Normal 2 2 2 2 5 3" xfId="11144" xr:uid="{00000000-0005-0000-0000-00003F2C0000}"/>
    <cellStyle name="Normal 2 2 2 2 5 3 2" xfId="11145" xr:uid="{00000000-0005-0000-0000-0000402C0000}"/>
    <cellStyle name="Normal 2 2 2 2 5 3 3" xfId="11146" xr:uid="{00000000-0005-0000-0000-0000412C0000}"/>
    <cellStyle name="Normal 2 2 2 2 5 3 4" xfId="11147" xr:uid="{00000000-0005-0000-0000-0000422C0000}"/>
    <cellStyle name="Normal 2 2 2 2 5 4" xfId="11148" xr:uid="{00000000-0005-0000-0000-0000432C0000}"/>
    <cellStyle name="Normal 2 2 2 2 5 5" xfId="11149" xr:uid="{00000000-0005-0000-0000-0000442C0000}"/>
    <cellStyle name="Normal 2 2 2 2 5 6" xfId="11150" xr:uid="{00000000-0005-0000-0000-0000452C0000}"/>
    <cellStyle name="Normal 2 2 2 2 6" xfId="11151" xr:uid="{00000000-0005-0000-0000-0000462C0000}"/>
    <cellStyle name="Normal 2 2 2 2 6 2" xfId="11152" xr:uid="{00000000-0005-0000-0000-0000472C0000}"/>
    <cellStyle name="Normal 2 2 2 2 6 2 2" xfId="11153" xr:uid="{00000000-0005-0000-0000-0000482C0000}"/>
    <cellStyle name="Normal 2 2 2 2 6 2 3" xfId="11154" xr:uid="{00000000-0005-0000-0000-0000492C0000}"/>
    <cellStyle name="Normal 2 2 2 2 6 2 4" xfId="11155" xr:uid="{00000000-0005-0000-0000-00004A2C0000}"/>
    <cellStyle name="Normal 2 2 2 2 7" xfId="11156" xr:uid="{00000000-0005-0000-0000-00004B2C0000}"/>
    <cellStyle name="Normal 2 2 2 20" xfId="11157" xr:uid="{00000000-0005-0000-0000-00004C2C0000}"/>
    <cellStyle name="Normal 2 2 2 20 2" xfId="11158" xr:uid="{00000000-0005-0000-0000-00004D2C0000}"/>
    <cellStyle name="Normal 2 2 2 20 2 2" xfId="11159" xr:uid="{00000000-0005-0000-0000-00004E2C0000}"/>
    <cellStyle name="Normal 2 2 2 20 2 2 2" xfId="11160" xr:uid="{00000000-0005-0000-0000-00004F2C0000}"/>
    <cellStyle name="Normal 2 2 2 20 2 2 3" xfId="11161" xr:uid="{00000000-0005-0000-0000-0000502C0000}"/>
    <cellStyle name="Normal 2 2 2 20 2 2 4" xfId="11162" xr:uid="{00000000-0005-0000-0000-0000512C0000}"/>
    <cellStyle name="Normal 2 2 2 20 2 3" xfId="11163" xr:uid="{00000000-0005-0000-0000-0000522C0000}"/>
    <cellStyle name="Normal 2 2 2 20 2 4" xfId="11164" xr:uid="{00000000-0005-0000-0000-0000532C0000}"/>
    <cellStyle name="Normal 2 2 2 20 2 5" xfId="11165" xr:uid="{00000000-0005-0000-0000-0000542C0000}"/>
    <cellStyle name="Normal 2 2 2 20 3" xfId="11166" xr:uid="{00000000-0005-0000-0000-0000552C0000}"/>
    <cellStyle name="Normal 2 2 2 20 4" xfId="11167" xr:uid="{00000000-0005-0000-0000-0000562C0000}"/>
    <cellStyle name="Normal 2 2 2 20 4 2" xfId="11168" xr:uid="{00000000-0005-0000-0000-0000572C0000}"/>
    <cellStyle name="Normal 2 2 2 20 4 3" xfId="11169" xr:uid="{00000000-0005-0000-0000-0000582C0000}"/>
    <cellStyle name="Normal 2 2 2 20 4 4" xfId="11170" xr:uid="{00000000-0005-0000-0000-0000592C0000}"/>
    <cellStyle name="Normal 2 2 2 20 5" xfId="11171" xr:uid="{00000000-0005-0000-0000-00005A2C0000}"/>
    <cellStyle name="Normal 2 2 2 20 6" xfId="11172" xr:uid="{00000000-0005-0000-0000-00005B2C0000}"/>
    <cellStyle name="Normal 2 2 2 20 7" xfId="11173" xr:uid="{00000000-0005-0000-0000-00005C2C0000}"/>
    <cellStyle name="Normal 2 2 2 21" xfId="11174" xr:uid="{00000000-0005-0000-0000-00005D2C0000}"/>
    <cellStyle name="Normal 2 2 2 21 2" xfId="11175" xr:uid="{00000000-0005-0000-0000-00005E2C0000}"/>
    <cellStyle name="Normal 2 2 2 21 2 2" xfId="11176" xr:uid="{00000000-0005-0000-0000-00005F2C0000}"/>
    <cellStyle name="Normal 2 2 2 21 2 2 2" xfId="11177" xr:uid="{00000000-0005-0000-0000-0000602C0000}"/>
    <cellStyle name="Normal 2 2 2 21 2 2 3" xfId="11178" xr:uid="{00000000-0005-0000-0000-0000612C0000}"/>
    <cellStyle name="Normal 2 2 2 21 2 2 4" xfId="11179" xr:uid="{00000000-0005-0000-0000-0000622C0000}"/>
    <cellStyle name="Normal 2 2 2 21 2 3" xfId="11180" xr:uid="{00000000-0005-0000-0000-0000632C0000}"/>
    <cellStyle name="Normal 2 2 2 21 2 4" xfId="11181" xr:uid="{00000000-0005-0000-0000-0000642C0000}"/>
    <cellStyle name="Normal 2 2 2 21 2 5" xfId="11182" xr:uid="{00000000-0005-0000-0000-0000652C0000}"/>
    <cellStyle name="Normal 2 2 2 21 3" xfId="11183" xr:uid="{00000000-0005-0000-0000-0000662C0000}"/>
    <cellStyle name="Normal 2 2 2 21 4" xfId="11184" xr:uid="{00000000-0005-0000-0000-0000672C0000}"/>
    <cellStyle name="Normal 2 2 2 21 4 2" xfId="11185" xr:uid="{00000000-0005-0000-0000-0000682C0000}"/>
    <cellStyle name="Normal 2 2 2 21 4 3" xfId="11186" xr:uid="{00000000-0005-0000-0000-0000692C0000}"/>
    <cellStyle name="Normal 2 2 2 21 4 4" xfId="11187" xr:uid="{00000000-0005-0000-0000-00006A2C0000}"/>
    <cellStyle name="Normal 2 2 2 21 5" xfId="11188" xr:uid="{00000000-0005-0000-0000-00006B2C0000}"/>
    <cellStyle name="Normal 2 2 2 21 6" xfId="11189" xr:uid="{00000000-0005-0000-0000-00006C2C0000}"/>
    <cellStyle name="Normal 2 2 2 21 7" xfId="11190" xr:uid="{00000000-0005-0000-0000-00006D2C0000}"/>
    <cellStyle name="Normal 2 2 2 22" xfId="11191" xr:uid="{00000000-0005-0000-0000-00006E2C0000}"/>
    <cellStyle name="Normal 2 2 2 22 2" xfId="11192" xr:uid="{00000000-0005-0000-0000-00006F2C0000}"/>
    <cellStyle name="Normal 2 2 2 22 3" xfId="11193" xr:uid="{00000000-0005-0000-0000-0000702C0000}"/>
    <cellStyle name="Normal 2 2 2 22 4" xfId="11194" xr:uid="{00000000-0005-0000-0000-0000712C0000}"/>
    <cellStyle name="Normal 2 2 2 3" xfId="11195" xr:uid="{00000000-0005-0000-0000-0000722C0000}"/>
    <cellStyle name="Normal 2 2 2 3 2" xfId="11196" xr:uid="{00000000-0005-0000-0000-0000732C0000}"/>
    <cellStyle name="Normal 2 2 2 3 3" xfId="11197" xr:uid="{00000000-0005-0000-0000-0000742C0000}"/>
    <cellStyle name="Normal 2 2 2 3 4" xfId="11198" xr:uid="{00000000-0005-0000-0000-0000752C0000}"/>
    <cellStyle name="Normal 2 2 2 4" xfId="11199" xr:uid="{00000000-0005-0000-0000-0000762C0000}"/>
    <cellStyle name="Normal 2 2 2 4 2" xfId="11200" xr:uid="{00000000-0005-0000-0000-0000772C0000}"/>
    <cellStyle name="Normal 2 2 2 5" xfId="11201" xr:uid="{00000000-0005-0000-0000-0000782C0000}"/>
    <cellStyle name="Normal 2 2 2 5 2" xfId="11202" xr:uid="{00000000-0005-0000-0000-0000792C0000}"/>
    <cellStyle name="Normal 2 2 2 6" xfId="11203" xr:uid="{00000000-0005-0000-0000-00007A2C0000}"/>
    <cellStyle name="Normal 2 2 2 6 10" xfId="11204" xr:uid="{00000000-0005-0000-0000-00007B2C0000}"/>
    <cellStyle name="Normal 2 2 2 6 10 2" xfId="11205" xr:uid="{00000000-0005-0000-0000-00007C2C0000}"/>
    <cellStyle name="Normal 2 2 2 6 10 3" xfId="11206" xr:uid="{00000000-0005-0000-0000-00007D2C0000}"/>
    <cellStyle name="Normal 2 2 2 6 10 4" xfId="11207" xr:uid="{00000000-0005-0000-0000-00007E2C0000}"/>
    <cellStyle name="Normal 2 2 2 6 11" xfId="11208" xr:uid="{00000000-0005-0000-0000-00007F2C0000}"/>
    <cellStyle name="Normal 2 2 2 6 12" xfId="11209" xr:uid="{00000000-0005-0000-0000-0000802C0000}"/>
    <cellStyle name="Normal 2 2 2 6 13" xfId="11210" xr:uid="{00000000-0005-0000-0000-0000812C0000}"/>
    <cellStyle name="Normal 2 2 2 6 2" xfId="11211" xr:uid="{00000000-0005-0000-0000-0000822C0000}"/>
    <cellStyle name="Normal 2 2 2 6 2 2" xfId="11212" xr:uid="{00000000-0005-0000-0000-0000832C0000}"/>
    <cellStyle name="Normal 2 2 2 6 2 2 2" xfId="11213" xr:uid="{00000000-0005-0000-0000-0000842C0000}"/>
    <cellStyle name="Normal 2 2 2 6 2 2 3" xfId="11214" xr:uid="{00000000-0005-0000-0000-0000852C0000}"/>
    <cellStyle name="Normal 2 2 2 6 2 2 3 2" xfId="11215" xr:uid="{00000000-0005-0000-0000-0000862C0000}"/>
    <cellStyle name="Normal 2 2 2 6 2 2 3 2 2" xfId="11216" xr:uid="{00000000-0005-0000-0000-0000872C0000}"/>
    <cellStyle name="Normal 2 2 2 6 2 2 3 2 3" xfId="11217" xr:uid="{00000000-0005-0000-0000-0000882C0000}"/>
    <cellStyle name="Normal 2 2 2 6 2 2 3 2 4" xfId="11218" xr:uid="{00000000-0005-0000-0000-0000892C0000}"/>
    <cellStyle name="Normal 2 2 2 6 2 2 3 3" xfId="11219" xr:uid="{00000000-0005-0000-0000-00008A2C0000}"/>
    <cellStyle name="Normal 2 2 2 6 2 2 3 4" xfId="11220" xr:uid="{00000000-0005-0000-0000-00008B2C0000}"/>
    <cellStyle name="Normal 2 2 2 6 2 2 3 5" xfId="11221" xr:uid="{00000000-0005-0000-0000-00008C2C0000}"/>
    <cellStyle name="Normal 2 2 2 6 2 2 4" xfId="11222" xr:uid="{00000000-0005-0000-0000-00008D2C0000}"/>
    <cellStyle name="Normal 2 2 2 6 2 2 4 2" xfId="11223" xr:uid="{00000000-0005-0000-0000-00008E2C0000}"/>
    <cellStyle name="Normal 2 2 2 6 2 2 4 3" xfId="11224" xr:uid="{00000000-0005-0000-0000-00008F2C0000}"/>
    <cellStyle name="Normal 2 2 2 6 2 2 4 4" xfId="11225" xr:uid="{00000000-0005-0000-0000-0000902C0000}"/>
    <cellStyle name="Normal 2 2 2 6 2 2 5" xfId="11226" xr:uid="{00000000-0005-0000-0000-0000912C0000}"/>
    <cellStyle name="Normal 2 2 2 6 2 2 6" xfId="11227" xr:uid="{00000000-0005-0000-0000-0000922C0000}"/>
    <cellStyle name="Normal 2 2 2 6 2 2 7" xfId="11228" xr:uid="{00000000-0005-0000-0000-0000932C0000}"/>
    <cellStyle name="Normal 2 2 2 6 2 3" xfId="11229" xr:uid="{00000000-0005-0000-0000-0000942C0000}"/>
    <cellStyle name="Normal 2 2 2 6 2 4" xfId="11230" xr:uid="{00000000-0005-0000-0000-0000952C0000}"/>
    <cellStyle name="Normal 2 2 2 6 2 5" xfId="11231" xr:uid="{00000000-0005-0000-0000-0000962C0000}"/>
    <cellStyle name="Normal 2 2 2 6 2 6" xfId="11232" xr:uid="{00000000-0005-0000-0000-0000972C0000}"/>
    <cellStyle name="Normal 2 2 2 6 2 7" xfId="11233" xr:uid="{00000000-0005-0000-0000-0000982C0000}"/>
    <cellStyle name="Normal 2 2 2 6 2 8" xfId="11234" xr:uid="{00000000-0005-0000-0000-0000992C0000}"/>
    <cellStyle name="Normal 2 2 2 6 3" xfId="11235" xr:uid="{00000000-0005-0000-0000-00009A2C0000}"/>
    <cellStyle name="Normal 2 2 2 6 3 2" xfId="11236" xr:uid="{00000000-0005-0000-0000-00009B2C0000}"/>
    <cellStyle name="Normal 2 2 2 6 3 2 2" xfId="11237" xr:uid="{00000000-0005-0000-0000-00009C2C0000}"/>
    <cellStyle name="Normal 2 2 2 6 3 2 2 2" xfId="11238" xr:uid="{00000000-0005-0000-0000-00009D2C0000}"/>
    <cellStyle name="Normal 2 2 2 6 3 2 2 2 2" xfId="11239" xr:uid="{00000000-0005-0000-0000-00009E2C0000}"/>
    <cellStyle name="Normal 2 2 2 6 3 2 2 2 3" xfId="11240" xr:uid="{00000000-0005-0000-0000-00009F2C0000}"/>
    <cellStyle name="Normal 2 2 2 6 3 2 2 2 4" xfId="11241" xr:uid="{00000000-0005-0000-0000-0000A02C0000}"/>
    <cellStyle name="Normal 2 2 2 6 3 2 2 3" xfId="11242" xr:uid="{00000000-0005-0000-0000-0000A12C0000}"/>
    <cellStyle name="Normal 2 2 2 6 3 2 2 4" xfId="11243" xr:uid="{00000000-0005-0000-0000-0000A22C0000}"/>
    <cellStyle name="Normal 2 2 2 6 3 2 2 5" xfId="11244" xr:uid="{00000000-0005-0000-0000-0000A32C0000}"/>
    <cellStyle name="Normal 2 2 2 6 3 2 3" xfId="11245" xr:uid="{00000000-0005-0000-0000-0000A42C0000}"/>
    <cellStyle name="Normal 2 2 2 6 3 2 3 2" xfId="11246" xr:uid="{00000000-0005-0000-0000-0000A52C0000}"/>
    <cellStyle name="Normal 2 2 2 6 3 2 3 3" xfId="11247" xr:uid="{00000000-0005-0000-0000-0000A62C0000}"/>
    <cellStyle name="Normal 2 2 2 6 3 2 3 4" xfId="11248" xr:uid="{00000000-0005-0000-0000-0000A72C0000}"/>
    <cellStyle name="Normal 2 2 2 6 3 2 4" xfId="11249" xr:uid="{00000000-0005-0000-0000-0000A82C0000}"/>
    <cellStyle name="Normal 2 2 2 6 3 2 5" xfId="11250" xr:uid="{00000000-0005-0000-0000-0000A92C0000}"/>
    <cellStyle name="Normal 2 2 2 6 3 2 6" xfId="11251" xr:uid="{00000000-0005-0000-0000-0000AA2C0000}"/>
    <cellStyle name="Normal 2 2 2 6 4" xfId="11252" xr:uid="{00000000-0005-0000-0000-0000AB2C0000}"/>
    <cellStyle name="Normal 2 2 2 6 4 2" xfId="11253" xr:uid="{00000000-0005-0000-0000-0000AC2C0000}"/>
    <cellStyle name="Normal 2 2 2 6 4 2 2" xfId="11254" xr:uid="{00000000-0005-0000-0000-0000AD2C0000}"/>
    <cellStyle name="Normal 2 2 2 6 4 2 2 2" xfId="11255" xr:uid="{00000000-0005-0000-0000-0000AE2C0000}"/>
    <cellStyle name="Normal 2 2 2 6 4 2 2 3" xfId="11256" xr:uid="{00000000-0005-0000-0000-0000AF2C0000}"/>
    <cellStyle name="Normal 2 2 2 6 4 2 2 4" xfId="11257" xr:uid="{00000000-0005-0000-0000-0000B02C0000}"/>
    <cellStyle name="Normal 2 2 2 6 4 2 3" xfId="11258" xr:uid="{00000000-0005-0000-0000-0000B12C0000}"/>
    <cellStyle name="Normal 2 2 2 6 4 2 4" xfId="11259" xr:uid="{00000000-0005-0000-0000-0000B22C0000}"/>
    <cellStyle name="Normal 2 2 2 6 4 2 5" xfId="11260" xr:uid="{00000000-0005-0000-0000-0000B32C0000}"/>
    <cellStyle name="Normal 2 2 2 6 4 3" xfId="11261" xr:uid="{00000000-0005-0000-0000-0000B42C0000}"/>
    <cellStyle name="Normal 2 2 2 6 4 3 2" xfId="11262" xr:uid="{00000000-0005-0000-0000-0000B52C0000}"/>
    <cellStyle name="Normal 2 2 2 6 4 3 3" xfId="11263" xr:uid="{00000000-0005-0000-0000-0000B62C0000}"/>
    <cellStyle name="Normal 2 2 2 6 4 3 4" xfId="11264" xr:uid="{00000000-0005-0000-0000-0000B72C0000}"/>
    <cellStyle name="Normal 2 2 2 6 4 4" xfId="11265" xr:uid="{00000000-0005-0000-0000-0000B82C0000}"/>
    <cellStyle name="Normal 2 2 2 6 4 5" xfId="11266" xr:uid="{00000000-0005-0000-0000-0000B92C0000}"/>
    <cellStyle name="Normal 2 2 2 6 4 6" xfId="11267" xr:uid="{00000000-0005-0000-0000-0000BA2C0000}"/>
    <cellStyle name="Normal 2 2 2 6 5" xfId="11268" xr:uid="{00000000-0005-0000-0000-0000BB2C0000}"/>
    <cellStyle name="Normal 2 2 2 6 5 2" xfId="11269" xr:uid="{00000000-0005-0000-0000-0000BC2C0000}"/>
    <cellStyle name="Normal 2 2 2 6 5 2 2" xfId="11270" xr:uid="{00000000-0005-0000-0000-0000BD2C0000}"/>
    <cellStyle name="Normal 2 2 2 6 5 2 2 2" xfId="11271" xr:uid="{00000000-0005-0000-0000-0000BE2C0000}"/>
    <cellStyle name="Normal 2 2 2 6 5 2 2 3" xfId="11272" xr:uid="{00000000-0005-0000-0000-0000BF2C0000}"/>
    <cellStyle name="Normal 2 2 2 6 5 2 2 4" xfId="11273" xr:uid="{00000000-0005-0000-0000-0000C02C0000}"/>
    <cellStyle name="Normal 2 2 2 6 5 2 3" xfId="11274" xr:uid="{00000000-0005-0000-0000-0000C12C0000}"/>
    <cellStyle name="Normal 2 2 2 6 5 2 4" xfId="11275" xr:uid="{00000000-0005-0000-0000-0000C22C0000}"/>
    <cellStyle name="Normal 2 2 2 6 5 2 5" xfId="11276" xr:uid="{00000000-0005-0000-0000-0000C32C0000}"/>
    <cellStyle name="Normal 2 2 2 6 5 3" xfId="11277" xr:uid="{00000000-0005-0000-0000-0000C42C0000}"/>
    <cellStyle name="Normal 2 2 2 6 5 3 2" xfId="11278" xr:uid="{00000000-0005-0000-0000-0000C52C0000}"/>
    <cellStyle name="Normal 2 2 2 6 5 3 3" xfId="11279" xr:uid="{00000000-0005-0000-0000-0000C62C0000}"/>
    <cellStyle name="Normal 2 2 2 6 5 3 4" xfId="11280" xr:uid="{00000000-0005-0000-0000-0000C72C0000}"/>
    <cellStyle name="Normal 2 2 2 6 5 4" xfId="11281" xr:uid="{00000000-0005-0000-0000-0000C82C0000}"/>
    <cellStyle name="Normal 2 2 2 6 5 5" xfId="11282" xr:uid="{00000000-0005-0000-0000-0000C92C0000}"/>
    <cellStyle name="Normal 2 2 2 6 5 6" xfId="11283" xr:uid="{00000000-0005-0000-0000-0000CA2C0000}"/>
    <cellStyle name="Normal 2 2 2 6 6" xfId="11284" xr:uid="{00000000-0005-0000-0000-0000CB2C0000}"/>
    <cellStyle name="Normal 2 2 2 6 6 2" xfId="11285" xr:uid="{00000000-0005-0000-0000-0000CC2C0000}"/>
    <cellStyle name="Normal 2 2 2 6 6 2 2" xfId="11286" xr:uid="{00000000-0005-0000-0000-0000CD2C0000}"/>
    <cellStyle name="Normal 2 2 2 6 6 2 2 2" xfId="11287" xr:uid="{00000000-0005-0000-0000-0000CE2C0000}"/>
    <cellStyle name="Normal 2 2 2 6 6 2 2 3" xfId="11288" xr:uid="{00000000-0005-0000-0000-0000CF2C0000}"/>
    <cellStyle name="Normal 2 2 2 6 6 2 2 4" xfId="11289" xr:uid="{00000000-0005-0000-0000-0000D02C0000}"/>
    <cellStyle name="Normal 2 2 2 6 6 2 3" xfId="11290" xr:uid="{00000000-0005-0000-0000-0000D12C0000}"/>
    <cellStyle name="Normal 2 2 2 6 6 2 4" xfId="11291" xr:uid="{00000000-0005-0000-0000-0000D22C0000}"/>
    <cellStyle name="Normal 2 2 2 6 6 2 5" xfId="11292" xr:uid="{00000000-0005-0000-0000-0000D32C0000}"/>
    <cellStyle name="Normal 2 2 2 6 6 3" xfId="11293" xr:uid="{00000000-0005-0000-0000-0000D42C0000}"/>
    <cellStyle name="Normal 2 2 2 6 6 3 2" xfId="11294" xr:uid="{00000000-0005-0000-0000-0000D52C0000}"/>
    <cellStyle name="Normal 2 2 2 6 6 3 3" xfId="11295" xr:uid="{00000000-0005-0000-0000-0000D62C0000}"/>
    <cellStyle name="Normal 2 2 2 6 6 3 4" xfId="11296" xr:uid="{00000000-0005-0000-0000-0000D72C0000}"/>
    <cellStyle name="Normal 2 2 2 6 6 4" xfId="11297" xr:uid="{00000000-0005-0000-0000-0000D82C0000}"/>
    <cellStyle name="Normal 2 2 2 6 6 5" xfId="11298" xr:uid="{00000000-0005-0000-0000-0000D92C0000}"/>
    <cellStyle name="Normal 2 2 2 6 6 6" xfId="11299" xr:uid="{00000000-0005-0000-0000-0000DA2C0000}"/>
    <cellStyle name="Normal 2 2 2 6 7" xfId="11300" xr:uid="{00000000-0005-0000-0000-0000DB2C0000}"/>
    <cellStyle name="Normal 2 2 2 6 7 2" xfId="11301" xr:uid="{00000000-0005-0000-0000-0000DC2C0000}"/>
    <cellStyle name="Normal 2 2 2 6 7 2 2" xfId="11302" xr:uid="{00000000-0005-0000-0000-0000DD2C0000}"/>
    <cellStyle name="Normal 2 2 2 6 7 2 2 2" xfId="11303" xr:uid="{00000000-0005-0000-0000-0000DE2C0000}"/>
    <cellStyle name="Normal 2 2 2 6 7 2 2 3" xfId="11304" xr:uid="{00000000-0005-0000-0000-0000DF2C0000}"/>
    <cellStyle name="Normal 2 2 2 6 7 2 2 4" xfId="11305" xr:uid="{00000000-0005-0000-0000-0000E02C0000}"/>
    <cellStyle name="Normal 2 2 2 6 7 2 3" xfId="11306" xr:uid="{00000000-0005-0000-0000-0000E12C0000}"/>
    <cellStyle name="Normal 2 2 2 6 7 2 4" xfId="11307" xr:uid="{00000000-0005-0000-0000-0000E22C0000}"/>
    <cellStyle name="Normal 2 2 2 6 7 2 5" xfId="11308" xr:uid="{00000000-0005-0000-0000-0000E32C0000}"/>
    <cellStyle name="Normal 2 2 2 6 7 3" xfId="11309" xr:uid="{00000000-0005-0000-0000-0000E42C0000}"/>
    <cellStyle name="Normal 2 2 2 6 7 3 2" xfId="11310" xr:uid="{00000000-0005-0000-0000-0000E52C0000}"/>
    <cellStyle name="Normal 2 2 2 6 7 3 3" xfId="11311" xr:uid="{00000000-0005-0000-0000-0000E62C0000}"/>
    <cellStyle name="Normal 2 2 2 6 7 3 4" xfId="11312" xr:uid="{00000000-0005-0000-0000-0000E72C0000}"/>
    <cellStyle name="Normal 2 2 2 6 7 4" xfId="11313" xr:uid="{00000000-0005-0000-0000-0000E82C0000}"/>
    <cellStyle name="Normal 2 2 2 6 7 5" xfId="11314" xr:uid="{00000000-0005-0000-0000-0000E92C0000}"/>
    <cellStyle name="Normal 2 2 2 6 7 6" xfId="11315" xr:uid="{00000000-0005-0000-0000-0000EA2C0000}"/>
    <cellStyle name="Normal 2 2 2 6 8" xfId="11316" xr:uid="{00000000-0005-0000-0000-0000EB2C0000}"/>
    <cellStyle name="Normal 2 2 2 6 8 2" xfId="11317" xr:uid="{00000000-0005-0000-0000-0000EC2C0000}"/>
    <cellStyle name="Normal 2 2 2 6 8 2 2" xfId="11318" xr:uid="{00000000-0005-0000-0000-0000ED2C0000}"/>
    <cellStyle name="Normal 2 2 2 6 8 2 2 2" xfId="11319" xr:uid="{00000000-0005-0000-0000-0000EE2C0000}"/>
    <cellStyle name="Normal 2 2 2 6 8 2 2 3" xfId="11320" xr:uid="{00000000-0005-0000-0000-0000EF2C0000}"/>
    <cellStyle name="Normal 2 2 2 6 8 2 2 4" xfId="11321" xr:uid="{00000000-0005-0000-0000-0000F02C0000}"/>
    <cellStyle name="Normal 2 2 2 6 8 2 3" xfId="11322" xr:uid="{00000000-0005-0000-0000-0000F12C0000}"/>
    <cellStyle name="Normal 2 2 2 6 8 2 4" xfId="11323" xr:uid="{00000000-0005-0000-0000-0000F22C0000}"/>
    <cellStyle name="Normal 2 2 2 6 8 2 5" xfId="11324" xr:uid="{00000000-0005-0000-0000-0000F32C0000}"/>
    <cellStyle name="Normal 2 2 2 6 8 3" xfId="11325" xr:uid="{00000000-0005-0000-0000-0000F42C0000}"/>
    <cellStyle name="Normal 2 2 2 6 8 3 2" xfId="11326" xr:uid="{00000000-0005-0000-0000-0000F52C0000}"/>
    <cellStyle name="Normal 2 2 2 6 8 3 3" xfId="11327" xr:uid="{00000000-0005-0000-0000-0000F62C0000}"/>
    <cellStyle name="Normal 2 2 2 6 8 3 4" xfId="11328" xr:uid="{00000000-0005-0000-0000-0000F72C0000}"/>
    <cellStyle name="Normal 2 2 2 6 8 4" xfId="11329" xr:uid="{00000000-0005-0000-0000-0000F82C0000}"/>
    <cellStyle name="Normal 2 2 2 6 8 5" xfId="11330" xr:uid="{00000000-0005-0000-0000-0000F92C0000}"/>
    <cellStyle name="Normal 2 2 2 6 8 6" xfId="11331" xr:uid="{00000000-0005-0000-0000-0000FA2C0000}"/>
    <cellStyle name="Normal 2 2 2 6 9" xfId="11332" xr:uid="{00000000-0005-0000-0000-0000FB2C0000}"/>
    <cellStyle name="Normal 2 2 2 6 9 2" xfId="11333" xr:uid="{00000000-0005-0000-0000-0000FC2C0000}"/>
    <cellStyle name="Normal 2 2 2 6 9 2 2" xfId="11334" xr:uid="{00000000-0005-0000-0000-0000FD2C0000}"/>
    <cellStyle name="Normal 2 2 2 6 9 2 3" xfId="11335" xr:uid="{00000000-0005-0000-0000-0000FE2C0000}"/>
    <cellStyle name="Normal 2 2 2 6 9 2 4" xfId="11336" xr:uid="{00000000-0005-0000-0000-0000FF2C0000}"/>
    <cellStyle name="Normal 2 2 2 6 9 3" xfId="11337" xr:uid="{00000000-0005-0000-0000-0000002D0000}"/>
    <cellStyle name="Normal 2 2 2 6 9 4" xfId="11338" xr:uid="{00000000-0005-0000-0000-0000012D0000}"/>
    <cellStyle name="Normal 2 2 2 6 9 5" xfId="11339" xr:uid="{00000000-0005-0000-0000-0000022D0000}"/>
    <cellStyle name="Normal 2 2 2 7" xfId="11340" xr:uid="{00000000-0005-0000-0000-0000032D0000}"/>
    <cellStyle name="Normal 2 2 2 8" xfId="11341" xr:uid="{00000000-0005-0000-0000-0000042D0000}"/>
    <cellStyle name="Normal 2 2 2 9" xfId="11342" xr:uid="{00000000-0005-0000-0000-0000052D0000}"/>
    <cellStyle name="Normal 2 2 2 9 2" xfId="11343" xr:uid="{00000000-0005-0000-0000-0000062D0000}"/>
    <cellStyle name="Normal 2 2 2 9 2 2" xfId="11344" xr:uid="{00000000-0005-0000-0000-0000072D0000}"/>
    <cellStyle name="Normal 2 2 2 9 2 2 2" xfId="11345" xr:uid="{00000000-0005-0000-0000-0000082D0000}"/>
    <cellStyle name="Normal 2 2 2 9 2 2 3" xfId="11346" xr:uid="{00000000-0005-0000-0000-0000092D0000}"/>
    <cellStyle name="Normal 2 2 2 9 2 2 4" xfId="11347" xr:uid="{00000000-0005-0000-0000-00000A2D0000}"/>
    <cellStyle name="Normal 2 2 2 9 2 3" xfId="11348" xr:uid="{00000000-0005-0000-0000-00000B2D0000}"/>
    <cellStyle name="Normal 2 2 2 9 2 4" xfId="11349" xr:uid="{00000000-0005-0000-0000-00000C2D0000}"/>
    <cellStyle name="Normal 2 2 2 9 2 5" xfId="11350" xr:uid="{00000000-0005-0000-0000-00000D2D0000}"/>
    <cellStyle name="Normal 2 2 2 9 3" xfId="11351" xr:uid="{00000000-0005-0000-0000-00000E2D0000}"/>
    <cellStyle name="Normal 2 2 2 9 3 2" xfId="11352" xr:uid="{00000000-0005-0000-0000-00000F2D0000}"/>
    <cellStyle name="Normal 2 2 2 9 3 3" xfId="11353" xr:uid="{00000000-0005-0000-0000-0000102D0000}"/>
    <cellStyle name="Normal 2 2 2 9 3 4" xfId="11354" xr:uid="{00000000-0005-0000-0000-0000112D0000}"/>
    <cellStyle name="Normal 2 2 2 9 4" xfId="11355" xr:uid="{00000000-0005-0000-0000-0000122D0000}"/>
    <cellStyle name="Normal 2 2 2 9 5" xfId="11356" xr:uid="{00000000-0005-0000-0000-0000132D0000}"/>
    <cellStyle name="Normal 2 2 2 9 6" xfId="11357" xr:uid="{00000000-0005-0000-0000-0000142D0000}"/>
    <cellStyle name="Normal 2 2 2_Guarantees" xfId="11358" xr:uid="{00000000-0005-0000-0000-0000152D0000}"/>
    <cellStyle name="Normal 2 2 20" xfId="11359" xr:uid="{00000000-0005-0000-0000-0000162D0000}"/>
    <cellStyle name="Normal 2 2 20 2" xfId="11360" xr:uid="{00000000-0005-0000-0000-0000172D0000}"/>
    <cellStyle name="Normal 2 2 20 2 2" xfId="11361" xr:uid="{00000000-0005-0000-0000-0000182D0000}"/>
    <cellStyle name="Normal 2 2 20 2 3" xfId="11362" xr:uid="{00000000-0005-0000-0000-0000192D0000}"/>
    <cellStyle name="Normal 2 2 20 2 3 2" xfId="11363" xr:uid="{00000000-0005-0000-0000-00001A2D0000}"/>
    <cellStyle name="Normal 2 2 20 2 3 3" xfId="11364" xr:uid="{00000000-0005-0000-0000-00001B2D0000}"/>
    <cellStyle name="Normal 2 2 20 2 3 4" xfId="11365" xr:uid="{00000000-0005-0000-0000-00001C2D0000}"/>
    <cellStyle name="Normal 2 2 20 2 4" xfId="11366" xr:uid="{00000000-0005-0000-0000-00001D2D0000}"/>
    <cellStyle name="Normal 2 2 20 2 5" xfId="11367" xr:uid="{00000000-0005-0000-0000-00001E2D0000}"/>
    <cellStyle name="Normal 2 2 20 2 6" xfId="11368" xr:uid="{00000000-0005-0000-0000-00001F2D0000}"/>
    <cellStyle name="Normal 2 2 20 3" xfId="11369" xr:uid="{00000000-0005-0000-0000-0000202D0000}"/>
    <cellStyle name="Normal 2 2 20 3 2" xfId="11370" xr:uid="{00000000-0005-0000-0000-0000212D0000}"/>
    <cellStyle name="Normal 2 2 20 3 3" xfId="11371" xr:uid="{00000000-0005-0000-0000-0000222D0000}"/>
    <cellStyle name="Normal 2 2 20 3 4" xfId="11372" xr:uid="{00000000-0005-0000-0000-0000232D0000}"/>
    <cellStyle name="Normal 2 2 20 4" xfId="11373" xr:uid="{00000000-0005-0000-0000-0000242D0000}"/>
    <cellStyle name="Normal 2 2 20 5" xfId="11374" xr:uid="{00000000-0005-0000-0000-0000252D0000}"/>
    <cellStyle name="Normal 2 2 20 6" xfId="11375" xr:uid="{00000000-0005-0000-0000-0000262D0000}"/>
    <cellStyle name="Normal 2 2 21" xfId="11376" xr:uid="{00000000-0005-0000-0000-0000272D0000}"/>
    <cellStyle name="Normal 2 2 21 2" xfId="11377" xr:uid="{00000000-0005-0000-0000-0000282D0000}"/>
    <cellStyle name="Normal 2 2 21 3" xfId="11378" xr:uid="{00000000-0005-0000-0000-0000292D0000}"/>
    <cellStyle name="Normal 2 2 21 3 2" xfId="11379" xr:uid="{00000000-0005-0000-0000-00002A2D0000}"/>
    <cellStyle name="Normal 2 2 21 3 3" xfId="11380" xr:uid="{00000000-0005-0000-0000-00002B2D0000}"/>
    <cellStyle name="Normal 2 2 21 3 4" xfId="11381" xr:uid="{00000000-0005-0000-0000-00002C2D0000}"/>
    <cellStyle name="Normal 2 2 22" xfId="11382" xr:uid="{00000000-0005-0000-0000-00002D2D0000}"/>
    <cellStyle name="Normal 2 2 22 2" xfId="11383" xr:uid="{00000000-0005-0000-0000-00002E2D0000}"/>
    <cellStyle name="Normal 2 2 22 2 2" xfId="11384" xr:uid="{00000000-0005-0000-0000-00002F2D0000}"/>
    <cellStyle name="Normal 2 2 22 2 3" xfId="11385" xr:uid="{00000000-0005-0000-0000-0000302D0000}"/>
    <cellStyle name="Normal 2 2 22 2 3 2" xfId="11386" xr:uid="{00000000-0005-0000-0000-0000312D0000}"/>
    <cellStyle name="Normal 2 2 22 2 3 3" xfId="11387" xr:uid="{00000000-0005-0000-0000-0000322D0000}"/>
    <cellStyle name="Normal 2 2 22 2 3 4" xfId="11388" xr:uid="{00000000-0005-0000-0000-0000332D0000}"/>
    <cellStyle name="Normal 2 2 22 2 4" xfId="11389" xr:uid="{00000000-0005-0000-0000-0000342D0000}"/>
    <cellStyle name="Normal 2 2 22 2 5" xfId="11390" xr:uid="{00000000-0005-0000-0000-0000352D0000}"/>
    <cellStyle name="Normal 2 2 22 2 6" xfId="11391" xr:uid="{00000000-0005-0000-0000-0000362D0000}"/>
    <cellStyle name="Normal 2 2 22 3" xfId="11392" xr:uid="{00000000-0005-0000-0000-0000372D0000}"/>
    <cellStyle name="Normal 2 2 22 3 2" xfId="11393" xr:uid="{00000000-0005-0000-0000-0000382D0000}"/>
    <cellStyle name="Normal 2 2 22 3 3" xfId="11394" xr:uid="{00000000-0005-0000-0000-0000392D0000}"/>
    <cellStyle name="Normal 2 2 22 3 4" xfId="11395" xr:uid="{00000000-0005-0000-0000-00003A2D0000}"/>
    <cellStyle name="Normal 2 2 22 4" xfId="11396" xr:uid="{00000000-0005-0000-0000-00003B2D0000}"/>
    <cellStyle name="Normal 2 2 22 5" xfId="11397" xr:uid="{00000000-0005-0000-0000-00003C2D0000}"/>
    <cellStyle name="Normal 2 2 22 6" xfId="11398" xr:uid="{00000000-0005-0000-0000-00003D2D0000}"/>
    <cellStyle name="Normal 2 2 23" xfId="11399" xr:uid="{00000000-0005-0000-0000-00003E2D0000}"/>
    <cellStyle name="Normal 2 2 23 2" xfId="11400" xr:uid="{00000000-0005-0000-0000-00003F2D0000}"/>
    <cellStyle name="Normal 2 2 23 3" xfId="11401" xr:uid="{00000000-0005-0000-0000-0000402D0000}"/>
    <cellStyle name="Normal 2 2 23 3 2" xfId="11402" xr:uid="{00000000-0005-0000-0000-0000412D0000}"/>
    <cellStyle name="Normal 2 2 23 3 3" xfId="11403" xr:uid="{00000000-0005-0000-0000-0000422D0000}"/>
    <cellStyle name="Normal 2 2 23 3 4" xfId="11404" xr:uid="{00000000-0005-0000-0000-0000432D0000}"/>
    <cellStyle name="Normal 2 2 24" xfId="11405" xr:uid="{00000000-0005-0000-0000-0000442D0000}"/>
    <cellStyle name="Normal 2 2 24 2" xfId="11406" xr:uid="{00000000-0005-0000-0000-0000452D0000}"/>
    <cellStyle name="Normal 2 2 25" xfId="11407" xr:uid="{00000000-0005-0000-0000-0000462D0000}"/>
    <cellStyle name="Normal 2 2 26" xfId="11408" xr:uid="{00000000-0005-0000-0000-0000472D0000}"/>
    <cellStyle name="Normal 2 2 27" xfId="11409" xr:uid="{00000000-0005-0000-0000-0000482D0000}"/>
    <cellStyle name="Normal 2 2 28" xfId="11410" xr:uid="{00000000-0005-0000-0000-0000492D0000}"/>
    <cellStyle name="Normal 2 2 29" xfId="11411" xr:uid="{00000000-0005-0000-0000-00004A2D0000}"/>
    <cellStyle name="Normal 2 2 3" xfId="11412" xr:uid="{00000000-0005-0000-0000-00004B2D0000}"/>
    <cellStyle name="Normal 2 2 3 10" xfId="11413" xr:uid="{00000000-0005-0000-0000-00004C2D0000}"/>
    <cellStyle name="Normal 2 2 3 10 2" xfId="11414" xr:uid="{00000000-0005-0000-0000-00004D2D0000}"/>
    <cellStyle name="Normal 2 2 3 10 2 2" xfId="11415" xr:uid="{00000000-0005-0000-0000-00004E2D0000}"/>
    <cellStyle name="Normal 2 2 3 10 2 2 2" xfId="11416" xr:uid="{00000000-0005-0000-0000-00004F2D0000}"/>
    <cellStyle name="Normal 2 2 3 10 2 2 3" xfId="11417" xr:uid="{00000000-0005-0000-0000-0000502D0000}"/>
    <cellStyle name="Normal 2 2 3 10 2 2 4" xfId="11418" xr:uid="{00000000-0005-0000-0000-0000512D0000}"/>
    <cellStyle name="Normal 2 2 3 10 2 3" xfId="11419" xr:uid="{00000000-0005-0000-0000-0000522D0000}"/>
    <cellStyle name="Normal 2 2 3 10 2 4" xfId="11420" xr:uid="{00000000-0005-0000-0000-0000532D0000}"/>
    <cellStyle name="Normal 2 2 3 10 2 5" xfId="11421" xr:uid="{00000000-0005-0000-0000-0000542D0000}"/>
    <cellStyle name="Normal 2 2 3 10 3" xfId="11422" xr:uid="{00000000-0005-0000-0000-0000552D0000}"/>
    <cellStyle name="Normal 2 2 3 10 4" xfId="11423" xr:uid="{00000000-0005-0000-0000-0000562D0000}"/>
    <cellStyle name="Normal 2 2 3 10 4 2" xfId="11424" xr:uid="{00000000-0005-0000-0000-0000572D0000}"/>
    <cellStyle name="Normal 2 2 3 10 4 3" xfId="11425" xr:uid="{00000000-0005-0000-0000-0000582D0000}"/>
    <cellStyle name="Normal 2 2 3 10 4 4" xfId="11426" xr:uid="{00000000-0005-0000-0000-0000592D0000}"/>
    <cellStyle name="Normal 2 2 3 10 5" xfId="11427" xr:uid="{00000000-0005-0000-0000-00005A2D0000}"/>
    <cellStyle name="Normal 2 2 3 10 6" xfId="11428" xr:uid="{00000000-0005-0000-0000-00005B2D0000}"/>
    <cellStyle name="Normal 2 2 3 10 7" xfId="11429" xr:uid="{00000000-0005-0000-0000-00005C2D0000}"/>
    <cellStyle name="Normal 2 2 3 11" xfId="11430" xr:uid="{00000000-0005-0000-0000-00005D2D0000}"/>
    <cellStyle name="Normal 2 2 3 11 2" xfId="11431" xr:uid="{00000000-0005-0000-0000-00005E2D0000}"/>
    <cellStyle name="Normal 2 2 3 11 2 2" xfId="11432" xr:uid="{00000000-0005-0000-0000-00005F2D0000}"/>
    <cellStyle name="Normal 2 2 3 11 2 2 2" xfId="11433" xr:uid="{00000000-0005-0000-0000-0000602D0000}"/>
    <cellStyle name="Normal 2 2 3 11 2 2 3" xfId="11434" xr:uid="{00000000-0005-0000-0000-0000612D0000}"/>
    <cellStyle name="Normal 2 2 3 11 2 2 4" xfId="11435" xr:uid="{00000000-0005-0000-0000-0000622D0000}"/>
    <cellStyle name="Normal 2 2 3 11 2 3" xfId="11436" xr:uid="{00000000-0005-0000-0000-0000632D0000}"/>
    <cellStyle name="Normal 2 2 3 11 2 4" xfId="11437" xr:uid="{00000000-0005-0000-0000-0000642D0000}"/>
    <cellStyle name="Normal 2 2 3 11 2 5" xfId="11438" xr:uid="{00000000-0005-0000-0000-0000652D0000}"/>
    <cellStyle name="Normal 2 2 3 11 3" xfId="11439" xr:uid="{00000000-0005-0000-0000-0000662D0000}"/>
    <cellStyle name="Normal 2 2 3 11 4" xfId="11440" xr:uid="{00000000-0005-0000-0000-0000672D0000}"/>
    <cellStyle name="Normal 2 2 3 11 4 2" xfId="11441" xr:uid="{00000000-0005-0000-0000-0000682D0000}"/>
    <cellStyle name="Normal 2 2 3 11 4 3" xfId="11442" xr:uid="{00000000-0005-0000-0000-0000692D0000}"/>
    <cellStyle name="Normal 2 2 3 11 4 4" xfId="11443" xr:uid="{00000000-0005-0000-0000-00006A2D0000}"/>
    <cellStyle name="Normal 2 2 3 11 5" xfId="11444" xr:uid="{00000000-0005-0000-0000-00006B2D0000}"/>
    <cellStyle name="Normal 2 2 3 11 6" xfId="11445" xr:uid="{00000000-0005-0000-0000-00006C2D0000}"/>
    <cellStyle name="Normal 2 2 3 11 7" xfId="11446" xr:uid="{00000000-0005-0000-0000-00006D2D0000}"/>
    <cellStyle name="Normal 2 2 3 12" xfId="11447" xr:uid="{00000000-0005-0000-0000-00006E2D0000}"/>
    <cellStyle name="Normal 2 2 3 2" xfId="11448" xr:uid="{00000000-0005-0000-0000-00006F2D0000}"/>
    <cellStyle name="Normal 2 2 3 3" xfId="11449" xr:uid="{00000000-0005-0000-0000-0000702D0000}"/>
    <cellStyle name="Normal 2 2 3 4" xfId="11450" xr:uid="{00000000-0005-0000-0000-0000712D0000}"/>
    <cellStyle name="Normal 2 2 3 5" xfId="11451" xr:uid="{00000000-0005-0000-0000-0000722D0000}"/>
    <cellStyle name="Normal 2 2 3 6" xfId="11452" xr:uid="{00000000-0005-0000-0000-0000732D0000}"/>
    <cellStyle name="Normal 2 2 3 7" xfId="11453" xr:uid="{00000000-0005-0000-0000-0000742D0000}"/>
    <cellStyle name="Normal 2 2 3 8" xfId="11454" xr:uid="{00000000-0005-0000-0000-0000752D0000}"/>
    <cellStyle name="Normal 2 2 3 9" xfId="11455" xr:uid="{00000000-0005-0000-0000-0000762D0000}"/>
    <cellStyle name="Normal 2 2 3 9 2" xfId="11456" xr:uid="{00000000-0005-0000-0000-0000772D0000}"/>
    <cellStyle name="Normal 2 2 30" xfId="11457" xr:uid="{00000000-0005-0000-0000-0000782D0000}"/>
    <cellStyle name="Normal 2 2 31" xfId="11458" xr:uid="{00000000-0005-0000-0000-0000792D0000}"/>
    <cellStyle name="Normal 2 2 32" xfId="11459" xr:uid="{00000000-0005-0000-0000-00007A2D0000}"/>
    <cellStyle name="Normal 2 2 33" xfId="11460" xr:uid="{00000000-0005-0000-0000-00007B2D0000}"/>
    <cellStyle name="Normal 2 2 34" xfId="11461" xr:uid="{00000000-0005-0000-0000-00007C2D0000}"/>
    <cellStyle name="Normal 2 2 35" xfId="11462" xr:uid="{00000000-0005-0000-0000-00007D2D0000}"/>
    <cellStyle name="Normal 2 2 36" xfId="11463" xr:uid="{00000000-0005-0000-0000-00007E2D0000}"/>
    <cellStyle name="Normal 2 2 37" xfId="11464" xr:uid="{00000000-0005-0000-0000-00007F2D0000}"/>
    <cellStyle name="Normal 2 2 38" xfId="11465" xr:uid="{00000000-0005-0000-0000-0000802D0000}"/>
    <cellStyle name="Normal 2 2 39" xfId="11466" xr:uid="{00000000-0005-0000-0000-0000812D0000}"/>
    <cellStyle name="Normal 2 2 4" xfId="11467" xr:uid="{00000000-0005-0000-0000-0000822D0000}"/>
    <cellStyle name="Normal 2 2 4 10" xfId="11468" xr:uid="{00000000-0005-0000-0000-0000832D0000}"/>
    <cellStyle name="Normal 2 2 4 10 2" xfId="11469" xr:uid="{00000000-0005-0000-0000-0000842D0000}"/>
    <cellStyle name="Normal 2 2 4 11" xfId="11470" xr:uid="{00000000-0005-0000-0000-0000852D0000}"/>
    <cellStyle name="Normal 2 2 4 11 2" xfId="11471" xr:uid="{00000000-0005-0000-0000-0000862D0000}"/>
    <cellStyle name="Normal 2 2 4 12" xfId="11472" xr:uid="{00000000-0005-0000-0000-0000872D0000}"/>
    <cellStyle name="Normal 2 2 4 12 2" xfId="11473" xr:uid="{00000000-0005-0000-0000-0000882D0000}"/>
    <cellStyle name="Normal 2 2 4 12 3" xfId="11474" xr:uid="{00000000-0005-0000-0000-0000892D0000}"/>
    <cellStyle name="Normal 2 2 4 12 3 2" xfId="11475" xr:uid="{00000000-0005-0000-0000-00008A2D0000}"/>
    <cellStyle name="Normal 2 2 4 12 3 3" xfId="11476" xr:uid="{00000000-0005-0000-0000-00008B2D0000}"/>
    <cellStyle name="Normal 2 2 4 12 3 4" xfId="11477" xr:uid="{00000000-0005-0000-0000-00008C2D0000}"/>
    <cellStyle name="Normal 2 2 4 12 4" xfId="11478" xr:uid="{00000000-0005-0000-0000-00008D2D0000}"/>
    <cellStyle name="Normal 2 2 4 12 5" xfId="11479" xr:uid="{00000000-0005-0000-0000-00008E2D0000}"/>
    <cellStyle name="Normal 2 2 4 12 6" xfId="11480" xr:uid="{00000000-0005-0000-0000-00008F2D0000}"/>
    <cellStyle name="Normal 2 2 4 13" xfId="11481" xr:uid="{00000000-0005-0000-0000-0000902D0000}"/>
    <cellStyle name="Normal 2 2 4 13 2" xfId="11482" xr:uid="{00000000-0005-0000-0000-0000912D0000}"/>
    <cellStyle name="Normal 2 2 4 13 3" xfId="11483" xr:uid="{00000000-0005-0000-0000-0000922D0000}"/>
    <cellStyle name="Normal 2 2 4 13 4" xfId="11484" xr:uid="{00000000-0005-0000-0000-0000932D0000}"/>
    <cellStyle name="Normal 2 2 4 14" xfId="11485" xr:uid="{00000000-0005-0000-0000-0000942D0000}"/>
    <cellStyle name="Normal 2 2 4 15" xfId="11486" xr:uid="{00000000-0005-0000-0000-0000952D0000}"/>
    <cellStyle name="Normal 2 2 4 16" xfId="11487" xr:uid="{00000000-0005-0000-0000-0000962D0000}"/>
    <cellStyle name="Normal 2 2 4 2" xfId="11488" xr:uid="{00000000-0005-0000-0000-0000972D0000}"/>
    <cellStyle name="Normal 2 2 4 2 2" xfId="11489" xr:uid="{00000000-0005-0000-0000-0000982D0000}"/>
    <cellStyle name="Normal 2 2 4 2 3" xfId="11490" xr:uid="{00000000-0005-0000-0000-0000992D0000}"/>
    <cellStyle name="Normal 2 2 4 2 3 2" xfId="11491" xr:uid="{00000000-0005-0000-0000-00009A2D0000}"/>
    <cellStyle name="Normal 2 2 4 2 3 2 2" xfId="11492" xr:uid="{00000000-0005-0000-0000-00009B2D0000}"/>
    <cellStyle name="Normal 2 2 4 2 3 2 3" xfId="11493" xr:uid="{00000000-0005-0000-0000-00009C2D0000}"/>
    <cellStyle name="Normal 2 2 4 2 3 2 4" xfId="11494" xr:uid="{00000000-0005-0000-0000-00009D2D0000}"/>
    <cellStyle name="Normal 2 2 4 2 3 3" xfId="11495" xr:uid="{00000000-0005-0000-0000-00009E2D0000}"/>
    <cellStyle name="Normal 2 2 4 2 3 4" xfId="11496" xr:uid="{00000000-0005-0000-0000-00009F2D0000}"/>
    <cellStyle name="Normal 2 2 4 2 3 5" xfId="11497" xr:uid="{00000000-0005-0000-0000-0000A02D0000}"/>
    <cellStyle name="Normal 2 2 4 2 4" xfId="11498" xr:uid="{00000000-0005-0000-0000-0000A12D0000}"/>
    <cellStyle name="Normal 2 2 4 2 4 2" xfId="11499" xr:uid="{00000000-0005-0000-0000-0000A22D0000}"/>
    <cellStyle name="Normal 2 2 4 2 4 3" xfId="11500" xr:uid="{00000000-0005-0000-0000-0000A32D0000}"/>
    <cellStyle name="Normal 2 2 4 2 4 4" xfId="11501" xr:uid="{00000000-0005-0000-0000-0000A42D0000}"/>
    <cellStyle name="Normal 2 2 4 2 5" xfId="11502" xr:uid="{00000000-0005-0000-0000-0000A52D0000}"/>
    <cellStyle name="Normal 2 2 4 2 6" xfId="11503" xr:uid="{00000000-0005-0000-0000-0000A62D0000}"/>
    <cellStyle name="Normal 2 2 4 2 7" xfId="11504" xr:uid="{00000000-0005-0000-0000-0000A72D0000}"/>
    <cellStyle name="Normal 2 2 4 3" xfId="11505" xr:uid="{00000000-0005-0000-0000-0000A82D0000}"/>
    <cellStyle name="Normal 2 2 4 4" xfId="11506" xr:uid="{00000000-0005-0000-0000-0000A92D0000}"/>
    <cellStyle name="Normal 2 2 4 5" xfId="11507" xr:uid="{00000000-0005-0000-0000-0000AA2D0000}"/>
    <cellStyle name="Normal 2 2 4 6" xfId="11508" xr:uid="{00000000-0005-0000-0000-0000AB2D0000}"/>
    <cellStyle name="Normal 2 2 4 7" xfId="11509" xr:uid="{00000000-0005-0000-0000-0000AC2D0000}"/>
    <cellStyle name="Normal 2 2 4 8" xfId="11510" xr:uid="{00000000-0005-0000-0000-0000AD2D0000}"/>
    <cellStyle name="Normal 2 2 4 9" xfId="11511" xr:uid="{00000000-0005-0000-0000-0000AE2D0000}"/>
    <cellStyle name="Normal 2 2 4 9 2" xfId="11512" xr:uid="{00000000-0005-0000-0000-0000AF2D0000}"/>
    <cellStyle name="Normal 2 2 40" xfId="11513" xr:uid="{00000000-0005-0000-0000-0000B02D0000}"/>
    <cellStyle name="Normal 2 2 41" xfId="11514" xr:uid="{00000000-0005-0000-0000-0000B12D0000}"/>
    <cellStyle name="Normal 2 2 42" xfId="11515" xr:uid="{00000000-0005-0000-0000-0000B22D0000}"/>
    <cellStyle name="Normal 2 2 43" xfId="11516" xr:uid="{00000000-0005-0000-0000-0000B32D0000}"/>
    <cellStyle name="Normal 2 2 44" xfId="11517" xr:uid="{00000000-0005-0000-0000-0000B42D0000}"/>
    <cellStyle name="Normal 2 2 45" xfId="11518" xr:uid="{00000000-0005-0000-0000-0000B52D0000}"/>
    <cellStyle name="Normal 2 2 46" xfId="11519" xr:uid="{00000000-0005-0000-0000-0000B62D0000}"/>
    <cellStyle name="Normal 2 2 47" xfId="11520" xr:uid="{00000000-0005-0000-0000-0000B72D0000}"/>
    <cellStyle name="Normal 2 2 48" xfId="11521" xr:uid="{00000000-0005-0000-0000-0000B82D0000}"/>
    <cellStyle name="Normal 2 2 49" xfId="11522" xr:uid="{00000000-0005-0000-0000-0000B92D0000}"/>
    <cellStyle name="Normal 2 2 5" xfId="11523" xr:uid="{00000000-0005-0000-0000-0000BA2D0000}"/>
    <cellStyle name="Normal 2 2 5 10" xfId="11524" xr:uid="{00000000-0005-0000-0000-0000BB2D0000}"/>
    <cellStyle name="Normal 2 2 5 10 2" xfId="11525" xr:uid="{00000000-0005-0000-0000-0000BC2D0000}"/>
    <cellStyle name="Normal 2 2 5 11" xfId="11526" xr:uid="{00000000-0005-0000-0000-0000BD2D0000}"/>
    <cellStyle name="Normal 2 2 5 12" xfId="11527" xr:uid="{00000000-0005-0000-0000-0000BE2D0000}"/>
    <cellStyle name="Normal 2 2 5 2" xfId="11528" xr:uid="{00000000-0005-0000-0000-0000BF2D0000}"/>
    <cellStyle name="Normal 2 2 5 3" xfId="11529" xr:uid="{00000000-0005-0000-0000-0000C02D0000}"/>
    <cellStyle name="Normal 2 2 5 4" xfId="11530" xr:uid="{00000000-0005-0000-0000-0000C12D0000}"/>
    <cellStyle name="Normal 2 2 5 5" xfId="11531" xr:uid="{00000000-0005-0000-0000-0000C22D0000}"/>
    <cellStyle name="Normal 2 2 5 6" xfId="11532" xr:uid="{00000000-0005-0000-0000-0000C32D0000}"/>
    <cellStyle name="Normal 2 2 5 7" xfId="11533" xr:uid="{00000000-0005-0000-0000-0000C42D0000}"/>
    <cellStyle name="Normal 2 2 5 8" xfId="11534" xr:uid="{00000000-0005-0000-0000-0000C52D0000}"/>
    <cellStyle name="Normal 2 2 5 9" xfId="11535" xr:uid="{00000000-0005-0000-0000-0000C62D0000}"/>
    <cellStyle name="Normal 2 2 5 9 2" xfId="11536" xr:uid="{00000000-0005-0000-0000-0000C72D0000}"/>
    <cellStyle name="Normal 2 2 50" xfId="11537" xr:uid="{00000000-0005-0000-0000-0000C82D0000}"/>
    <cellStyle name="Normal 2 2 51" xfId="11538" xr:uid="{00000000-0005-0000-0000-0000C92D0000}"/>
    <cellStyle name="Normal 2 2 52" xfId="11539" xr:uid="{00000000-0005-0000-0000-0000CA2D0000}"/>
    <cellStyle name="Normal 2 2 53" xfId="11540" xr:uid="{00000000-0005-0000-0000-0000CB2D0000}"/>
    <cellStyle name="Normal 2 2 54" xfId="11541" xr:uid="{00000000-0005-0000-0000-0000CC2D0000}"/>
    <cellStyle name="Normal 2 2 55" xfId="11542" xr:uid="{00000000-0005-0000-0000-0000CD2D0000}"/>
    <cellStyle name="Normal 2 2 56" xfId="11543" xr:uid="{00000000-0005-0000-0000-0000CE2D0000}"/>
    <cellStyle name="Normal 2 2 57" xfId="11544" xr:uid="{00000000-0005-0000-0000-0000CF2D0000}"/>
    <cellStyle name="Normal 2 2 58" xfId="11545" xr:uid="{00000000-0005-0000-0000-0000D02D0000}"/>
    <cellStyle name="Normal 2 2 59" xfId="11546" xr:uid="{00000000-0005-0000-0000-0000D12D0000}"/>
    <cellStyle name="Normal 2 2 6" xfId="11547" xr:uid="{00000000-0005-0000-0000-0000D22D0000}"/>
    <cellStyle name="Normal 2 2 6 2" xfId="11548" xr:uid="{00000000-0005-0000-0000-0000D32D0000}"/>
    <cellStyle name="Normal 2 2 6 2 2" xfId="11549" xr:uid="{00000000-0005-0000-0000-0000D42D0000}"/>
    <cellStyle name="Normal 2 2 6 2 2 2" xfId="11550" xr:uid="{00000000-0005-0000-0000-0000D52D0000}"/>
    <cellStyle name="Normal 2 2 6 2 2 2 2" xfId="11551" xr:uid="{00000000-0005-0000-0000-0000D62D0000}"/>
    <cellStyle name="Normal 2 2 6 2 2 2 3" xfId="11552" xr:uid="{00000000-0005-0000-0000-0000D72D0000}"/>
    <cellStyle name="Normal 2 2 6 2 2 2 4" xfId="11553" xr:uid="{00000000-0005-0000-0000-0000D82D0000}"/>
    <cellStyle name="Normal 2 2 6 2 2 3" xfId="11554" xr:uid="{00000000-0005-0000-0000-0000D92D0000}"/>
    <cellStyle name="Normal 2 2 6 2 2 4" xfId="11555" xr:uid="{00000000-0005-0000-0000-0000DA2D0000}"/>
    <cellStyle name="Normal 2 2 6 2 2 5" xfId="11556" xr:uid="{00000000-0005-0000-0000-0000DB2D0000}"/>
    <cellStyle name="Normal 2 2 6 2 3" xfId="11557" xr:uid="{00000000-0005-0000-0000-0000DC2D0000}"/>
    <cellStyle name="Normal 2 2 6 2 3 2" xfId="11558" xr:uid="{00000000-0005-0000-0000-0000DD2D0000}"/>
    <cellStyle name="Normal 2 2 6 2 3 3" xfId="11559" xr:uid="{00000000-0005-0000-0000-0000DE2D0000}"/>
    <cellStyle name="Normal 2 2 6 2 3 4" xfId="11560" xr:uid="{00000000-0005-0000-0000-0000DF2D0000}"/>
    <cellStyle name="Normal 2 2 6 2 4" xfId="11561" xr:uid="{00000000-0005-0000-0000-0000E02D0000}"/>
    <cellStyle name="Normal 2 2 6 2 5" xfId="11562" xr:uid="{00000000-0005-0000-0000-0000E12D0000}"/>
    <cellStyle name="Normal 2 2 6 2 6" xfId="11563" xr:uid="{00000000-0005-0000-0000-0000E22D0000}"/>
    <cellStyle name="Normal 2 2 6 3" xfId="11564" xr:uid="{00000000-0005-0000-0000-0000E32D0000}"/>
    <cellStyle name="Normal 2 2 6 3 2" xfId="11565" xr:uid="{00000000-0005-0000-0000-0000E42D0000}"/>
    <cellStyle name="Normal 2 2 6 3 2 2" xfId="11566" xr:uid="{00000000-0005-0000-0000-0000E52D0000}"/>
    <cellStyle name="Normal 2 2 6 3 2 2 2" xfId="11567" xr:uid="{00000000-0005-0000-0000-0000E62D0000}"/>
    <cellStyle name="Normal 2 2 6 3 2 2 3" xfId="11568" xr:uid="{00000000-0005-0000-0000-0000E72D0000}"/>
    <cellStyle name="Normal 2 2 6 3 2 2 4" xfId="11569" xr:uid="{00000000-0005-0000-0000-0000E82D0000}"/>
    <cellStyle name="Normal 2 2 6 3 2 3" xfId="11570" xr:uid="{00000000-0005-0000-0000-0000E92D0000}"/>
    <cellStyle name="Normal 2 2 6 3 2 4" xfId="11571" xr:uid="{00000000-0005-0000-0000-0000EA2D0000}"/>
    <cellStyle name="Normal 2 2 6 3 2 5" xfId="11572" xr:uid="{00000000-0005-0000-0000-0000EB2D0000}"/>
    <cellStyle name="Normal 2 2 6 3 3" xfId="11573" xr:uid="{00000000-0005-0000-0000-0000EC2D0000}"/>
    <cellStyle name="Normal 2 2 6 3 4" xfId="11574" xr:uid="{00000000-0005-0000-0000-0000ED2D0000}"/>
    <cellStyle name="Normal 2 2 6 3 4 2" xfId="11575" xr:uid="{00000000-0005-0000-0000-0000EE2D0000}"/>
    <cellStyle name="Normal 2 2 6 3 4 3" xfId="11576" xr:uid="{00000000-0005-0000-0000-0000EF2D0000}"/>
    <cellStyle name="Normal 2 2 6 3 4 4" xfId="11577" xr:uid="{00000000-0005-0000-0000-0000F02D0000}"/>
    <cellStyle name="Normal 2 2 6 3 5" xfId="11578" xr:uid="{00000000-0005-0000-0000-0000F12D0000}"/>
    <cellStyle name="Normal 2 2 6 3 6" xfId="11579" xr:uid="{00000000-0005-0000-0000-0000F22D0000}"/>
    <cellStyle name="Normal 2 2 6 3 7" xfId="11580" xr:uid="{00000000-0005-0000-0000-0000F32D0000}"/>
    <cellStyle name="Normal 2 2 6 4" xfId="11581" xr:uid="{00000000-0005-0000-0000-0000F42D0000}"/>
    <cellStyle name="Normal 2 2 6 4 2" xfId="11582" xr:uid="{00000000-0005-0000-0000-0000F52D0000}"/>
    <cellStyle name="Normal 2 2 6 5" xfId="11583" xr:uid="{00000000-0005-0000-0000-0000F62D0000}"/>
    <cellStyle name="Normal 2 2 6 6" xfId="11584" xr:uid="{00000000-0005-0000-0000-0000F72D0000}"/>
    <cellStyle name="Normal 2 2 6 7" xfId="11585" xr:uid="{00000000-0005-0000-0000-0000F82D0000}"/>
    <cellStyle name="Normal 2 2 6 7 2" xfId="11586" xr:uid="{00000000-0005-0000-0000-0000F92D0000}"/>
    <cellStyle name="Normal 2 2 6 7 3" xfId="11587" xr:uid="{00000000-0005-0000-0000-0000FA2D0000}"/>
    <cellStyle name="Normal 2 2 6 7 4" xfId="11588" xr:uid="{00000000-0005-0000-0000-0000FB2D0000}"/>
    <cellStyle name="Normal 2 2 60" xfId="11589" xr:uid="{00000000-0005-0000-0000-0000FC2D0000}"/>
    <cellStyle name="Normal 2 2 61" xfId="11590" xr:uid="{00000000-0005-0000-0000-0000FD2D0000}"/>
    <cellStyle name="Normal 2 2 62" xfId="11591" xr:uid="{00000000-0005-0000-0000-0000FE2D0000}"/>
    <cellStyle name="Normal 2 2 63" xfId="11592" xr:uid="{00000000-0005-0000-0000-0000FF2D0000}"/>
    <cellStyle name="Normal 2 2 64" xfId="11593" xr:uid="{00000000-0005-0000-0000-0000002E0000}"/>
    <cellStyle name="Normal 2 2 65" xfId="11594" xr:uid="{00000000-0005-0000-0000-0000012E0000}"/>
    <cellStyle name="Normal 2 2 66" xfId="11595" xr:uid="{00000000-0005-0000-0000-0000022E0000}"/>
    <cellStyle name="Normal 2 2 67" xfId="11596" xr:uid="{00000000-0005-0000-0000-0000032E0000}"/>
    <cellStyle name="Normal 2 2 68" xfId="11597" xr:uid="{00000000-0005-0000-0000-0000042E0000}"/>
    <cellStyle name="Normal 2 2 69" xfId="11598" xr:uid="{00000000-0005-0000-0000-0000052E0000}"/>
    <cellStyle name="Normal 2 2 7" xfId="11599" xr:uid="{00000000-0005-0000-0000-0000062E0000}"/>
    <cellStyle name="Normal 2 2 7 2" xfId="11600" xr:uid="{00000000-0005-0000-0000-0000072E0000}"/>
    <cellStyle name="Normal 2 2 7 2 2" xfId="11601" xr:uid="{00000000-0005-0000-0000-0000082E0000}"/>
    <cellStyle name="Normal 2 2 7 2 2 2" xfId="11602" xr:uid="{00000000-0005-0000-0000-0000092E0000}"/>
    <cellStyle name="Normal 2 2 7 2 2 2 2" xfId="11603" xr:uid="{00000000-0005-0000-0000-00000A2E0000}"/>
    <cellStyle name="Normal 2 2 7 2 2 2 3" xfId="11604" xr:uid="{00000000-0005-0000-0000-00000B2E0000}"/>
    <cellStyle name="Normal 2 2 7 2 2 2 4" xfId="11605" xr:uid="{00000000-0005-0000-0000-00000C2E0000}"/>
    <cellStyle name="Normal 2 2 7 2 2 3" xfId="11606" xr:uid="{00000000-0005-0000-0000-00000D2E0000}"/>
    <cellStyle name="Normal 2 2 7 2 2 4" xfId="11607" xr:uid="{00000000-0005-0000-0000-00000E2E0000}"/>
    <cellStyle name="Normal 2 2 7 2 2 5" xfId="11608" xr:uid="{00000000-0005-0000-0000-00000F2E0000}"/>
    <cellStyle name="Normal 2 2 7 2 3" xfId="11609" xr:uid="{00000000-0005-0000-0000-0000102E0000}"/>
    <cellStyle name="Normal 2 2 7 2 3 2" xfId="11610" xr:uid="{00000000-0005-0000-0000-0000112E0000}"/>
    <cellStyle name="Normal 2 2 7 2 3 3" xfId="11611" xr:uid="{00000000-0005-0000-0000-0000122E0000}"/>
    <cellStyle name="Normal 2 2 7 2 3 4" xfId="11612" xr:uid="{00000000-0005-0000-0000-0000132E0000}"/>
    <cellStyle name="Normal 2 2 7 2 4" xfId="11613" xr:uid="{00000000-0005-0000-0000-0000142E0000}"/>
    <cellStyle name="Normal 2 2 7 2 5" xfId="11614" xr:uid="{00000000-0005-0000-0000-0000152E0000}"/>
    <cellStyle name="Normal 2 2 7 2 6" xfId="11615" xr:uid="{00000000-0005-0000-0000-0000162E0000}"/>
    <cellStyle name="Normal 2 2 7 3" xfId="11616" xr:uid="{00000000-0005-0000-0000-0000172E0000}"/>
    <cellStyle name="Normal 2 2 7 3 2" xfId="11617" xr:uid="{00000000-0005-0000-0000-0000182E0000}"/>
    <cellStyle name="Normal 2 2 7 3 3" xfId="11618" xr:uid="{00000000-0005-0000-0000-0000192E0000}"/>
    <cellStyle name="Normal 2 2 7 3 3 2" xfId="11619" xr:uid="{00000000-0005-0000-0000-00001A2E0000}"/>
    <cellStyle name="Normal 2 2 7 3 3 3" xfId="11620" xr:uid="{00000000-0005-0000-0000-00001B2E0000}"/>
    <cellStyle name="Normal 2 2 7 3 3 4" xfId="11621" xr:uid="{00000000-0005-0000-0000-00001C2E0000}"/>
    <cellStyle name="Normal 2 2 7 3 4" xfId="11622" xr:uid="{00000000-0005-0000-0000-00001D2E0000}"/>
    <cellStyle name="Normal 2 2 7 3 5" xfId="11623" xr:uid="{00000000-0005-0000-0000-00001E2E0000}"/>
    <cellStyle name="Normal 2 2 7 3 6" xfId="11624" xr:uid="{00000000-0005-0000-0000-00001F2E0000}"/>
    <cellStyle name="Normal 2 2 7 4" xfId="11625" xr:uid="{00000000-0005-0000-0000-0000202E0000}"/>
    <cellStyle name="Normal 2 2 7 4 2" xfId="11626" xr:uid="{00000000-0005-0000-0000-0000212E0000}"/>
    <cellStyle name="Normal 2 2 7 4 3" xfId="11627" xr:uid="{00000000-0005-0000-0000-0000222E0000}"/>
    <cellStyle name="Normal 2 2 7 4 4" xfId="11628" xr:uid="{00000000-0005-0000-0000-0000232E0000}"/>
    <cellStyle name="Normal 2 2 7 5" xfId="11629" xr:uid="{00000000-0005-0000-0000-0000242E0000}"/>
    <cellStyle name="Normal 2 2 7 6" xfId="11630" xr:uid="{00000000-0005-0000-0000-0000252E0000}"/>
    <cellStyle name="Normal 2 2 7 7" xfId="11631" xr:uid="{00000000-0005-0000-0000-0000262E0000}"/>
    <cellStyle name="Normal 2 2 70" xfId="11632" xr:uid="{00000000-0005-0000-0000-0000272E0000}"/>
    <cellStyle name="Normal 2 2 71" xfId="11633" xr:uid="{00000000-0005-0000-0000-0000282E0000}"/>
    <cellStyle name="Normal 2 2 72" xfId="11634" xr:uid="{00000000-0005-0000-0000-0000292E0000}"/>
    <cellStyle name="Normal 2 2 73" xfId="11635" xr:uid="{00000000-0005-0000-0000-00002A2E0000}"/>
    <cellStyle name="Normal 2 2 74" xfId="11636" xr:uid="{00000000-0005-0000-0000-00002B2E0000}"/>
    <cellStyle name="Normal 2 2 75" xfId="11637" xr:uid="{00000000-0005-0000-0000-00002C2E0000}"/>
    <cellStyle name="Normal 2 2 76" xfId="11638" xr:uid="{00000000-0005-0000-0000-00002D2E0000}"/>
    <cellStyle name="Normal 2 2 77" xfId="11639" xr:uid="{00000000-0005-0000-0000-00002E2E0000}"/>
    <cellStyle name="Normal 2 2 78" xfId="11640" xr:uid="{00000000-0005-0000-0000-00002F2E0000}"/>
    <cellStyle name="Normal 2 2 79" xfId="11641" xr:uid="{00000000-0005-0000-0000-0000302E0000}"/>
    <cellStyle name="Normal 2 2 8" xfId="11642" xr:uid="{00000000-0005-0000-0000-0000312E0000}"/>
    <cellStyle name="Normal 2 2 8 2" xfId="11643" xr:uid="{00000000-0005-0000-0000-0000322E0000}"/>
    <cellStyle name="Normal 2 2 8 2 2" xfId="11644" xr:uid="{00000000-0005-0000-0000-0000332E0000}"/>
    <cellStyle name="Normal 2 2 8 2 2 2" xfId="11645" xr:uid="{00000000-0005-0000-0000-0000342E0000}"/>
    <cellStyle name="Normal 2 2 8 2 2 2 2" xfId="11646" xr:uid="{00000000-0005-0000-0000-0000352E0000}"/>
    <cellStyle name="Normal 2 2 8 2 2 2 3" xfId="11647" xr:uid="{00000000-0005-0000-0000-0000362E0000}"/>
    <cellStyle name="Normal 2 2 8 2 2 2 4" xfId="11648" xr:uid="{00000000-0005-0000-0000-0000372E0000}"/>
    <cellStyle name="Normal 2 2 8 2 2 3" xfId="11649" xr:uid="{00000000-0005-0000-0000-0000382E0000}"/>
    <cellStyle name="Normal 2 2 8 2 2 4" xfId="11650" xr:uid="{00000000-0005-0000-0000-0000392E0000}"/>
    <cellStyle name="Normal 2 2 8 2 2 5" xfId="11651" xr:uid="{00000000-0005-0000-0000-00003A2E0000}"/>
    <cellStyle name="Normal 2 2 8 2 3" xfId="11652" xr:uid="{00000000-0005-0000-0000-00003B2E0000}"/>
    <cellStyle name="Normal 2 2 8 2 3 2" xfId="11653" xr:uid="{00000000-0005-0000-0000-00003C2E0000}"/>
    <cellStyle name="Normal 2 2 8 2 3 3" xfId="11654" xr:uid="{00000000-0005-0000-0000-00003D2E0000}"/>
    <cellStyle name="Normal 2 2 8 2 3 4" xfId="11655" xr:uid="{00000000-0005-0000-0000-00003E2E0000}"/>
    <cellStyle name="Normal 2 2 8 2 4" xfId="11656" xr:uid="{00000000-0005-0000-0000-00003F2E0000}"/>
    <cellStyle name="Normal 2 2 8 2 5" xfId="11657" xr:uid="{00000000-0005-0000-0000-0000402E0000}"/>
    <cellStyle name="Normal 2 2 8 2 6" xfId="11658" xr:uid="{00000000-0005-0000-0000-0000412E0000}"/>
    <cellStyle name="Normal 2 2 8 3" xfId="11659" xr:uid="{00000000-0005-0000-0000-0000422E0000}"/>
    <cellStyle name="Normal 2 2 8 3 2" xfId="11660" xr:uid="{00000000-0005-0000-0000-0000432E0000}"/>
    <cellStyle name="Normal 2 2 8 3 3" xfId="11661" xr:uid="{00000000-0005-0000-0000-0000442E0000}"/>
    <cellStyle name="Normal 2 2 8 3 3 2" xfId="11662" xr:uid="{00000000-0005-0000-0000-0000452E0000}"/>
    <cellStyle name="Normal 2 2 8 3 3 3" xfId="11663" xr:uid="{00000000-0005-0000-0000-0000462E0000}"/>
    <cellStyle name="Normal 2 2 8 3 3 4" xfId="11664" xr:uid="{00000000-0005-0000-0000-0000472E0000}"/>
    <cellStyle name="Normal 2 2 8 3 4" xfId="11665" xr:uid="{00000000-0005-0000-0000-0000482E0000}"/>
    <cellStyle name="Normal 2 2 8 3 5" xfId="11666" xr:uid="{00000000-0005-0000-0000-0000492E0000}"/>
    <cellStyle name="Normal 2 2 8 3 6" xfId="11667" xr:uid="{00000000-0005-0000-0000-00004A2E0000}"/>
    <cellStyle name="Normal 2 2 8 4" xfId="11668" xr:uid="{00000000-0005-0000-0000-00004B2E0000}"/>
    <cellStyle name="Normal 2 2 8 4 2" xfId="11669" xr:uid="{00000000-0005-0000-0000-00004C2E0000}"/>
    <cellStyle name="Normal 2 2 8 4 3" xfId="11670" xr:uid="{00000000-0005-0000-0000-00004D2E0000}"/>
    <cellStyle name="Normal 2 2 8 4 4" xfId="11671" xr:uid="{00000000-0005-0000-0000-00004E2E0000}"/>
    <cellStyle name="Normal 2 2 8 5" xfId="11672" xr:uid="{00000000-0005-0000-0000-00004F2E0000}"/>
    <cellStyle name="Normal 2 2 8 6" xfId="11673" xr:uid="{00000000-0005-0000-0000-0000502E0000}"/>
    <cellStyle name="Normal 2 2 8 7" xfId="11674" xr:uid="{00000000-0005-0000-0000-0000512E0000}"/>
    <cellStyle name="Normal 2 2 80" xfId="11675" xr:uid="{00000000-0005-0000-0000-0000522E0000}"/>
    <cellStyle name="Normal 2 2 81" xfId="11676" xr:uid="{00000000-0005-0000-0000-0000532E0000}"/>
    <cellStyle name="Normal 2 2 82" xfId="11677" xr:uid="{00000000-0005-0000-0000-0000542E0000}"/>
    <cellStyle name="Normal 2 2 83" xfId="11678" xr:uid="{00000000-0005-0000-0000-0000552E0000}"/>
    <cellStyle name="Normal 2 2 84" xfId="11679" xr:uid="{00000000-0005-0000-0000-0000562E0000}"/>
    <cellStyle name="Normal 2 2 85" xfId="11680" xr:uid="{00000000-0005-0000-0000-0000572E0000}"/>
    <cellStyle name="Normal 2 2 86" xfId="11681" xr:uid="{00000000-0005-0000-0000-0000582E0000}"/>
    <cellStyle name="Normal 2 2 87" xfId="11682" xr:uid="{00000000-0005-0000-0000-0000592E0000}"/>
    <cellStyle name="Normal 2 2 88" xfId="11683" xr:uid="{00000000-0005-0000-0000-00005A2E0000}"/>
    <cellStyle name="Normal 2 2 89" xfId="11684" xr:uid="{00000000-0005-0000-0000-00005B2E0000}"/>
    <cellStyle name="Normal 2 2 9" xfId="11685" xr:uid="{00000000-0005-0000-0000-00005C2E0000}"/>
    <cellStyle name="Normal 2 2 9 2" xfId="11686" xr:uid="{00000000-0005-0000-0000-00005D2E0000}"/>
    <cellStyle name="Normal 2 2 9 2 10" xfId="11687" xr:uid="{00000000-0005-0000-0000-00005E2E0000}"/>
    <cellStyle name="Normal 2 2 9 2 10 2" xfId="11688" xr:uid="{00000000-0005-0000-0000-00005F2E0000}"/>
    <cellStyle name="Normal 2 2 9 2 10 3" xfId="11689" xr:uid="{00000000-0005-0000-0000-0000602E0000}"/>
    <cellStyle name="Normal 2 2 9 2 10 4" xfId="11690" xr:uid="{00000000-0005-0000-0000-0000612E0000}"/>
    <cellStyle name="Normal 2 2 9 2 11" xfId="11691" xr:uid="{00000000-0005-0000-0000-0000622E0000}"/>
    <cellStyle name="Normal 2 2 9 2 12" xfId="11692" xr:uid="{00000000-0005-0000-0000-0000632E0000}"/>
    <cellStyle name="Normal 2 2 9 2 13" xfId="11693" xr:uid="{00000000-0005-0000-0000-0000642E0000}"/>
    <cellStyle name="Normal 2 2 9 2 2" xfId="11694" xr:uid="{00000000-0005-0000-0000-0000652E0000}"/>
    <cellStyle name="Normal 2 2 9 2 2 2" xfId="11695" xr:uid="{00000000-0005-0000-0000-0000662E0000}"/>
    <cellStyle name="Normal 2 2 9 2 2 2 2" xfId="11696" xr:uid="{00000000-0005-0000-0000-0000672E0000}"/>
    <cellStyle name="Normal 2 2 9 2 2 2 2 2" xfId="11697" xr:uid="{00000000-0005-0000-0000-0000682E0000}"/>
    <cellStyle name="Normal 2 2 9 2 2 2 2 2 2" xfId="11698" xr:uid="{00000000-0005-0000-0000-0000692E0000}"/>
    <cellStyle name="Normal 2 2 9 2 2 2 2 2 3" xfId="11699" xr:uid="{00000000-0005-0000-0000-00006A2E0000}"/>
    <cellStyle name="Normal 2 2 9 2 2 2 2 2 4" xfId="11700" xr:uid="{00000000-0005-0000-0000-00006B2E0000}"/>
    <cellStyle name="Normal 2 2 9 2 2 2 2 3" xfId="11701" xr:uid="{00000000-0005-0000-0000-00006C2E0000}"/>
    <cellStyle name="Normal 2 2 9 2 2 2 2 4" xfId="11702" xr:uid="{00000000-0005-0000-0000-00006D2E0000}"/>
    <cellStyle name="Normal 2 2 9 2 2 2 2 5" xfId="11703" xr:uid="{00000000-0005-0000-0000-00006E2E0000}"/>
    <cellStyle name="Normal 2 2 9 2 2 2 3" xfId="11704" xr:uid="{00000000-0005-0000-0000-00006F2E0000}"/>
    <cellStyle name="Normal 2 2 9 2 2 2 3 2" xfId="11705" xr:uid="{00000000-0005-0000-0000-0000702E0000}"/>
    <cellStyle name="Normal 2 2 9 2 2 2 3 3" xfId="11706" xr:uid="{00000000-0005-0000-0000-0000712E0000}"/>
    <cellStyle name="Normal 2 2 9 2 2 2 3 4" xfId="11707" xr:uid="{00000000-0005-0000-0000-0000722E0000}"/>
    <cellStyle name="Normal 2 2 9 2 2 2 4" xfId="11708" xr:uid="{00000000-0005-0000-0000-0000732E0000}"/>
    <cellStyle name="Normal 2 2 9 2 2 2 5" xfId="11709" xr:uid="{00000000-0005-0000-0000-0000742E0000}"/>
    <cellStyle name="Normal 2 2 9 2 2 2 6" xfId="11710" xr:uid="{00000000-0005-0000-0000-0000752E0000}"/>
    <cellStyle name="Normal 2 2 9 2 3" xfId="11711" xr:uid="{00000000-0005-0000-0000-0000762E0000}"/>
    <cellStyle name="Normal 2 2 9 2 3 2" xfId="11712" xr:uid="{00000000-0005-0000-0000-0000772E0000}"/>
    <cellStyle name="Normal 2 2 9 2 3 2 2" xfId="11713" xr:uid="{00000000-0005-0000-0000-0000782E0000}"/>
    <cellStyle name="Normal 2 2 9 2 3 2 2 2" xfId="11714" xr:uid="{00000000-0005-0000-0000-0000792E0000}"/>
    <cellStyle name="Normal 2 2 9 2 3 2 2 3" xfId="11715" xr:uid="{00000000-0005-0000-0000-00007A2E0000}"/>
    <cellStyle name="Normal 2 2 9 2 3 2 2 4" xfId="11716" xr:uid="{00000000-0005-0000-0000-00007B2E0000}"/>
    <cellStyle name="Normal 2 2 9 2 3 2 3" xfId="11717" xr:uid="{00000000-0005-0000-0000-00007C2E0000}"/>
    <cellStyle name="Normal 2 2 9 2 3 2 4" xfId="11718" xr:uid="{00000000-0005-0000-0000-00007D2E0000}"/>
    <cellStyle name="Normal 2 2 9 2 3 2 5" xfId="11719" xr:uid="{00000000-0005-0000-0000-00007E2E0000}"/>
    <cellStyle name="Normal 2 2 9 2 3 3" xfId="11720" xr:uid="{00000000-0005-0000-0000-00007F2E0000}"/>
    <cellStyle name="Normal 2 2 9 2 3 3 2" xfId="11721" xr:uid="{00000000-0005-0000-0000-0000802E0000}"/>
    <cellStyle name="Normal 2 2 9 2 3 3 3" xfId="11722" xr:uid="{00000000-0005-0000-0000-0000812E0000}"/>
    <cellStyle name="Normal 2 2 9 2 3 3 4" xfId="11723" xr:uid="{00000000-0005-0000-0000-0000822E0000}"/>
    <cellStyle name="Normal 2 2 9 2 3 4" xfId="11724" xr:uid="{00000000-0005-0000-0000-0000832E0000}"/>
    <cellStyle name="Normal 2 2 9 2 3 5" xfId="11725" xr:uid="{00000000-0005-0000-0000-0000842E0000}"/>
    <cellStyle name="Normal 2 2 9 2 3 6" xfId="11726" xr:uid="{00000000-0005-0000-0000-0000852E0000}"/>
    <cellStyle name="Normal 2 2 9 2 4" xfId="11727" xr:uid="{00000000-0005-0000-0000-0000862E0000}"/>
    <cellStyle name="Normal 2 2 9 2 4 2" xfId="11728" xr:uid="{00000000-0005-0000-0000-0000872E0000}"/>
    <cellStyle name="Normal 2 2 9 2 4 2 2" xfId="11729" xr:uid="{00000000-0005-0000-0000-0000882E0000}"/>
    <cellStyle name="Normal 2 2 9 2 4 2 2 2" xfId="11730" xr:uid="{00000000-0005-0000-0000-0000892E0000}"/>
    <cellStyle name="Normal 2 2 9 2 4 2 2 3" xfId="11731" xr:uid="{00000000-0005-0000-0000-00008A2E0000}"/>
    <cellStyle name="Normal 2 2 9 2 4 2 2 4" xfId="11732" xr:uid="{00000000-0005-0000-0000-00008B2E0000}"/>
    <cellStyle name="Normal 2 2 9 2 4 2 3" xfId="11733" xr:uid="{00000000-0005-0000-0000-00008C2E0000}"/>
    <cellStyle name="Normal 2 2 9 2 4 2 4" xfId="11734" xr:uid="{00000000-0005-0000-0000-00008D2E0000}"/>
    <cellStyle name="Normal 2 2 9 2 4 2 5" xfId="11735" xr:uid="{00000000-0005-0000-0000-00008E2E0000}"/>
    <cellStyle name="Normal 2 2 9 2 4 3" xfId="11736" xr:uid="{00000000-0005-0000-0000-00008F2E0000}"/>
    <cellStyle name="Normal 2 2 9 2 4 3 2" xfId="11737" xr:uid="{00000000-0005-0000-0000-0000902E0000}"/>
    <cellStyle name="Normal 2 2 9 2 4 3 3" xfId="11738" xr:uid="{00000000-0005-0000-0000-0000912E0000}"/>
    <cellStyle name="Normal 2 2 9 2 4 3 4" xfId="11739" xr:uid="{00000000-0005-0000-0000-0000922E0000}"/>
    <cellStyle name="Normal 2 2 9 2 4 4" xfId="11740" xr:uid="{00000000-0005-0000-0000-0000932E0000}"/>
    <cellStyle name="Normal 2 2 9 2 4 5" xfId="11741" xr:uid="{00000000-0005-0000-0000-0000942E0000}"/>
    <cellStyle name="Normal 2 2 9 2 4 6" xfId="11742" xr:uid="{00000000-0005-0000-0000-0000952E0000}"/>
    <cellStyle name="Normal 2 2 9 2 5" xfId="11743" xr:uid="{00000000-0005-0000-0000-0000962E0000}"/>
    <cellStyle name="Normal 2 2 9 2 5 2" xfId="11744" xr:uid="{00000000-0005-0000-0000-0000972E0000}"/>
    <cellStyle name="Normal 2 2 9 2 5 2 2" xfId="11745" xr:uid="{00000000-0005-0000-0000-0000982E0000}"/>
    <cellStyle name="Normal 2 2 9 2 5 2 2 2" xfId="11746" xr:uid="{00000000-0005-0000-0000-0000992E0000}"/>
    <cellStyle name="Normal 2 2 9 2 5 2 2 3" xfId="11747" xr:uid="{00000000-0005-0000-0000-00009A2E0000}"/>
    <cellStyle name="Normal 2 2 9 2 5 2 2 4" xfId="11748" xr:uid="{00000000-0005-0000-0000-00009B2E0000}"/>
    <cellStyle name="Normal 2 2 9 2 5 2 3" xfId="11749" xr:uid="{00000000-0005-0000-0000-00009C2E0000}"/>
    <cellStyle name="Normal 2 2 9 2 5 2 4" xfId="11750" xr:uid="{00000000-0005-0000-0000-00009D2E0000}"/>
    <cellStyle name="Normal 2 2 9 2 5 2 5" xfId="11751" xr:uid="{00000000-0005-0000-0000-00009E2E0000}"/>
    <cellStyle name="Normal 2 2 9 2 5 3" xfId="11752" xr:uid="{00000000-0005-0000-0000-00009F2E0000}"/>
    <cellStyle name="Normal 2 2 9 2 5 3 2" xfId="11753" xr:uid="{00000000-0005-0000-0000-0000A02E0000}"/>
    <cellStyle name="Normal 2 2 9 2 5 3 3" xfId="11754" xr:uid="{00000000-0005-0000-0000-0000A12E0000}"/>
    <cellStyle name="Normal 2 2 9 2 5 3 4" xfId="11755" xr:uid="{00000000-0005-0000-0000-0000A22E0000}"/>
    <cellStyle name="Normal 2 2 9 2 5 4" xfId="11756" xr:uid="{00000000-0005-0000-0000-0000A32E0000}"/>
    <cellStyle name="Normal 2 2 9 2 5 5" xfId="11757" xr:uid="{00000000-0005-0000-0000-0000A42E0000}"/>
    <cellStyle name="Normal 2 2 9 2 5 6" xfId="11758" xr:uid="{00000000-0005-0000-0000-0000A52E0000}"/>
    <cellStyle name="Normal 2 2 9 2 6" xfId="11759" xr:uid="{00000000-0005-0000-0000-0000A62E0000}"/>
    <cellStyle name="Normal 2 2 9 2 6 2" xfId="11760" xr:uid="{00000000-0005-0000-0000-0000A72E0000}"/>
    <cellStyle name="Normal 2 2 9 2 6 2 2" xfId="11761" xr:uid="{00000000-0005-0000-0000-0000A82E0000}"/>
    <cellStyle name="Normal 2 2 9 2 6 2 2 2" xfId="11762" xr:uid="{00000000-0005-0000-0000-0000A92E0000}"/>
    <cellStyle name="Normal 2 2 9 2 6 2 2 3" xfId="11763" xr:uid="{00000000-0005-0000-0000-0000AA2E0000}"/>
    <cellStyle name="Normal 2 2 9 2 6 2 2 4" xfId="11764" xr:uid="{00000000-0005-0000-0000-0000AB2E0000}"/>
    <cellStyle name="Normal 2 2 9 2 6 2 3" xfId="11765" xr:uid="{00000000-0005-0000-0000-0000AC2E0000}"/>
    <cellStyle name="Normal 2 2 9 2 6 2 4" xfId="11766" xr:uid="{00000000-0005-0000-0000-0000AD2E0000}"/>
    <cellStyle name="Normal 2 2 9 2 6 2 5" xfId="11767" xr:uid="{00000000-0005-0000-0000-0000AE2E0000}"/>
    <cellStyle name="Normal 2 2 9 2 6 3" xfId="11768" xr:uid="{00000000-0005-0000-0000-0000AF2E0000}"/>
    <cellStyle name="Normal 2 2 9 2 6 3 2" xfId="11769" xr:uid="{00000000-0005-0000-0000-0000B02E0000}"/>
    <cellStyle name="Normal 2 2 9 2 6 3 3" xfId="11770" xr:uid="{00000000-0005-0000-0000-0000B12E0000}"/>
    <cellStyle name="Normal 2 2 9 2 6 3 4" xfId="11771" xr:uid="{00000000-0005-0000-0000-0000B22E0000}"/>
    <cellStyle name="Normal 2 2 9 2 6 4" xfId="11772" xr:uid="{00000000-0005-0000-0000-0000B32E0000}"/>
    <cellStyle name="Normal 2 2 9 2 6 5" xfId="11773" xr:uid="{00000000-0005-0000-0000-0000B42E0000}"/>
    <cellStyle name="Normal 2 2 9 2 6 6" xfId="11774" xr:uid="{00000000-0005-0000-0000-0000B52E0000}"/>
    <cellStyle name="Normal 2 2 9 2 7" xfId="11775" xr:uid="{00000000-0005-0000-0000-0000B62E0000}"/>
    <cellStyle name="Normal 2 2 9 2 7 2" xfId="11776" xr:uid="{00000000-0005-0000-0000-0000B72E0000}"/>
    <cellStyle name="Normal 2 2 9 2 7 2 2" xfId="11777" xr:uid="{00000000-0005-0000-0000-0000B82E0000}"/>
    <cellStyle name="Normal 2 2 9 2 7 2 2 2" xfId="11778" xr:uid="{00000000-0005-0000-0000-0000B92E0000}"/>
    <cellStyle name="Normal 2 2 9 2 7 2 2 3" xfId="11779" xr:uid="{00000000-0005-0000-0000-0000BA2E0000}"/>
    <cellStyle name="Normal 2 2 9 2 7 2 2 4" xfId="11780" xr:uid="{00000000-0005-0000-0000-0000BB2E0000}"/>
    <cellStyle name="Normal 2 2 9 2 7 2 3" xfId="11781" xr:uid="{00000000-0005-0000-0000-0000BC2E0000}"/>
    <cellStyle name="Normal 2 2 9 2 7 2 4" xfId="11782" xr:uid="{00000000-0005-0000-0000-0000BD2E0000}"/>
    <cellStyle name="Normal 2 2 9 2 7 2 5" xfId="11783" xr:uid="{00000000-0005-0000-0000-0000BE2E0000}"/>
    <cellStyle name="Normal 2 2 9 2 7 3" xfId="11784" xr:uid="{00000000-0005-0000-0000-0000BF2E0000}"/>
    <cellStyle name="Normal 2 2 9 2 7 3 2" xfId="11785" xr:uid="{00000000-0005-0000-0000-0000C02E0000}"/>
    <cellStyle name="Normal 2 2 9 2 7 3 3" xfId="11786" xr:uid="{00000000-0005-0000-0000-0000C12E0000}"/>
    <cellStyle name="Normal 2 2 9 2 7 3 4" xfId="11787" xr:uid="{00000000-0005-0000-0000-0000C22E0000}"/>
    <cellStyle name="Normal 2 2 9 2 7 4" xfId="11788" xr:uid="{00000000-0005-0000-0000-0000C32E0000}"/>
    <cellStyle name="Normal 2 2 9 2 7 5" xfId="11789" xr:uid="{00000000-0005-0000-0000-0000C42E0000}"/>
    <cellStyle name="Normal 2 2 9 2 7 6" xfId="11790" xr:uid="{00000000-0005-0000-0000-0000C52E0000}"/>
    <cellStyle name="Normal 2 2 9 2 8" xfId="11791" xr:uid="{00000000-0005-0000-0000-0000C62E0000}"/>
    <cellStyle name="Normal 2 2 9 2 8 2" xfId="11792" xr:uid="{00000000-0005-0000-0000-0000C72E0000}"/>
    <cellStyle name="Normal 2 2 9 2 8 2 2" xfId="11793" xr:uid="{00000000-0005-0000-0000-0000C82E0000}"/>
    <cellStyle name="Normal 2 2 9 2 8 2 2 2" xfId="11794" xr:uid="{00000000-0005-0000-0000-0000C92E0000}"/>
    <cellStyle name="Normal 2 2 9 2 8 2 2 3" xfId="11795" xr:uid="{00000000-0005-0000-0000-0000CA2E0000}"/>
    <cellStyle name="Normal 2 2 9 2 8 2 2 4" xfId="11796" xr:uid="{00000000-0005-0000-0000-0000CB2E0000}"/>
    <cellStyle name="Normal 2 2 9 2 8 2 3" xfId="11797" xr:uid="{00000000-0005-0000-0000-0000CC2E0000}"/>
    <cellStyle name="Normal 2 2 9 2 8 2 4" xfId="11798" xr:uid="{00000000-0005-0000-0000-0000CD2E0000}"/>
    <cellStyle name="Normal 2 2 9 2 8 2 5" xfId="11799" xr:uid="{00000000-0005-0000-0000-0000CE2E0000}"/>
    <cellStyle name="Normal 2 2 9 2 8 3" xfId="11800" xr:uid="{00000000-0005-0000-0000-0000CF2E0000}"/>
    <cellStyle name="Normal 2 2 9 2 8 3 2" xfId="11801" xr:uid="{00000000-0005-0000-0000-0000D02E0000}"/>
    <cellStyle name="Normal 2 2 9 2 8 3 3" xfId="11802" xr:uid="{00000000-0005-0000-0000-0000D12E0000}"/>
    <cellStyle name="Normal 2 2 9 2 8 3 4" xfId="11803" xr:uid="{00000000-0005-0000-0000-0000D22E0000}"/>
    <cellStyle name="Normal 2 2 9 2 8 4" xfId="11804" xr:uid="{00000000-0005-0000-0000-0000D32E0000}"/>
    <cellStyle name="Normal 2 2 9 2 8 5" xfId="11805" xr:uid="{00000000-0005-0000-0000-0000D42E0000}"/>
    <cellStyle name="Normal 2 2 9 2 8 6" xfId="11806" xr:uid="{00000000-0005-0000-0000-0000D52E0000}"/>
    <cellStyle name="Normal 2 2 9 2 9" xfId="11807" xr:uid="{00000000-0005-0000-0000-0000D62E0000}"/>
    <cellStyle name="Normal 2 2 9 2 9 2" xfId="11808" xr:uid="{00000000-0005-0000-0000-0000D72E0000}"/>
    <cellStyle name="Normal 2 2 9 2 9 2 2" xfId="11809" xr:uid="{00000000-0005-0000-0000-0000D82E0000}"/>
    <cellStyle name="Normal 2 2 9 2 9 2 3" xfId="11810" xr:uid="{00000000-0005-0000-0000-0000D92E0000}"/>
    <cellStyle name="Normal 2 2 9 2 9 2 4" xfId="11811" xr:uid="{00000000-0005-0000-0000-0000DA2E0000}"/>
    <cellStyle name="Normal 2 2 9 2 9 3" xfId="11812" xr:uid="{00000000-0005-0000-0000-0000DB2E0000}"/>
    <cellStyle name="Normal 2 2 9 2 9 4" xfId="11813" xr:uid="{00000000-0005-0000-0000-0000DC2E0000}"/>
    <cellStyle name="Normal 2 2 9 2 9 5" xfId="11814" xr:uid="{00000000-0005-0000-0000-0000DD2E0000}"/>
    <cellStyle name="Normal 2 2 9 3" xfId="11815" xr:uid="{00000000-0005-0000-0000-0000DE2E0000}"/>
    <cellStyle name="Normal 2 2 9 3 2" xfId="11816" xr:uid="{00000000-0005-0000-0000-0000DF2E0000}"/>
    <cellStyle name="Normal 2 2 9 3 3" xfId="11817" xr:uid="{00000000-0005-0000-0000-0000E02E0000}"/>
    <cellStyle name="Normal 2 2 9 3 3 2" xfId="11818" xr:uid="{00000000-0005-0000-0000-0000E12E0000}"/>
    <cellStyle name="Normal 2 2 9 3 3 2 2" xfId="11819" xr:uid="{00000000-0005-0000-0000-0000E22E0000}"/>
    <cellStyle name="Normal 2 2 9 3 3 2 3" xfId="11820" xr:uid="{00000000-0005-0000-0000-0000E32E0000}"/>
    <cellStyle name="Normal 2 2 9 3 3 2 4" xfId="11821" xr:uid="{00000000-0005-0000-0000-0000E42E0000}"/>
    <cellStyle name="Normal 2 2 9 3 3 3" xfId="11822" xr:uid="{00000000-0005-0000-0000-0000E52E0000}"/>
    <cellStyle name="Normal 2 2 9 3 3 4" xfId="11823" xr:uid="{00000000-0005-0000-0000-0000E62E0000}"/>
    <cellStyle name="Normal 2 2 9 3 3 5" xfId="11824" xr:uid="{00000000-0005-0000-0000-0000E72E0000}"/>
    <cellStyle name="Normal 2 2 9 3 4" xfId="11825" xr:uid="{00000000-0005-0000-0000-0000E82E0000}"/>
    <cellStyle name="Normal 2 2 9 3 4 2" xfId="11826" xr:uid="{00000000-0005-0000-0000-0000E92E0000}"/>
    <cellStyle name="Normal 2 2 9 3 4 3" xfId="11827" xr:uid="{00000000-0005-0000-0000-0000EA2E0000}"/>
    <cellStyle name="Normal 2 2 9 3 4 4" xfId="11828" xr:uid="{00000000-0005-0000-0000-0000EB2E0000}"/>
    <cellStyle name="Normal 2 2 9 3 5" xfId="11829" xr:uid="{00000000-0005-0000-0000-0000EC2E0000}"/>
    <cellStyle name="Normal 2 2 9 3 6" xfId="11830" xr:uid="{00000000-0005-0000-0000-0000ED2E0000}"/>
    <cellStyle name="Normal 2 2 9 3 7" xfId="11831" xr:uid="{00000000-0005-0000-0000-0000EE2E0000}"/>
    <cellStyle name="Normal 2 2 9 4" xfId="11832" xr:uid="{00000000-0005-0000-0000-0000EF2E0000}"/>
    <cellStyle name="Normal 2 2 9 5" xfId="11833" xr:uid="{00000000-0005-0000-0000-0000F02E0000}"/>
    <cellStyle name="Normal 2 2 9 6" xfId="11834" xr:uid="{00000000-0005-0000-0000-0000F12E0000}"/>
    <cellStyle name="Normal 2 2 9 7" xfId="11835" xr:uid="{00000000-0005-0000-0000-0000F22E0000}"/>
    <cellStyle name="Normal 2 2 9 8" xfId="11836" xr:uid="{00000000-0005-0000-0000-0000F32E0000}"/>
    <cellStyle name="Normal 2 2 9 9" xfId="11837" xr:uid="{00000000-0005-0000-0000-0000F42E0000}"/>
    <cellStyle name="Normal 2 2 90" xfId="11838" xr:uid="{00000000-0005-0000-0000-0000F52E0000}"/>
    <cellStyle name="Normal 2 2 91" xfId="11839" xr:uid="{00000000-0005-0000-0000-0000F62E0000}"/>
    <cellStyle name="Normal 2 2 92" xfId="11840" xr:uid="{00000000-0005-0000-0000-0000F72E0000}"/>
    <cellStyle name="Normal 2 2 93" xfId="11841" xr:uid="{00000000-0005-0000-0000-0000F82E0000}"/>
    <cellStyle name="Normal 2 2 94" xfId="11842" xr:uid="{00000000-0005-0000-0000-0000F92E0000}"/>
    <cellStyle name="Normal 2 2 95" xfId="11843" xr:uid="{00000000-0005-0000-0000-0000FA2E0000}"/>
    <cellStyle name="Normal 2 2 96" xfId="11844" xr:uid="{00000000-0005-0000-0000-0000FB2E0000}"/>
    <cellStyle name="Normal 2 2 97" xfId="11845" xr:uid="{00000000-0005-0000-0000-0000FC2E0000}"/>
    <cellStyle name="Normal 2 2 98" xfId="11846" xr:uid="{00000000-0005-0000-0000-0000FD2E0000}"/>
    <cellStyle name="Normal 2 2 99" xfId="11847" xr:uid="{00000000-0005-0000-0000-0000FE2E0000}"/>
    <cellStyle name="Normal 2 2_Guarantees" xfId="11848" xr:uid="{00000000-0005-0000-0000-0000FF2E0000}"/>
    <cellStyle name="Normal 2 20" xfId="11849" xr:uid="{00000000-0005-0000-0000-0000002F0000}"/>
    <cellStyle name="Normal 2 20 2" xfId="11850" xr:uid="{00000000-0005-0000-0000-0000012F0000}"/>
    <cellStyle name="Normal 2 21" xfId="11851" xr:uid="{00000000-0005-0000-0000-0000022F0000}"/>
    <cellStyle name="Normal 2 21 2" xfId="11852" xr:uid="{00000000-0005-0000-0000-0000032F0000}"/>
    <cellStyle name="Normal 2 21 2 2" xfId="11853" xr:uid="{00000000-0005-0000-0000-0000042F0000}"/>
    <cellStyle name="Normal 2 21 2 2 2" xfId="11854" xr:uid="{00000000-0005-0000-0000-0000052F0000}"/>
    <cellStyle name="Normal 2 21 2 2 3" xfId="11855" xr:uid="{00000000-0005-0000-0000-0000062F0000}"/>
    <cellStyle name="Normal 2 21 2 2 4" xfId="11856" xr:uid="{00000000-0005-0000-0000-0000072F0000}"/>
    <cellStyle name="Normal 2 21 2 3" xfId="11857" xr:uid="{00000000-0005-0000-0000-0000082F0000}"/>
    <cellStyle name="Normal 2 21 2 4" xfId="11858" xr:uid="{00000000-0005-0000-0000-0000092F0000}"/>
    <cellStyle name="Normal 2 21 2 5" xfId="11859" xr:uid="{00000000-0005-0000-0000-00000A2F0000}"/>
    <cellStyle name="Normal 2 21 3" xfId="11860" xr:uid="{00000000-0005-0000-0000-00000B2F0000}"/>
    <cellStyle name="Normal 2 21 4" xfId="11861" xr:uid="{00000000-0005-0000-0000-00000C2F0000}"/>
    <cellStyle name="Normal 2 21 4 2" xfId="11862" xr:uid="{00000000-0005-0000-0000-00000D2F0000}"/>
    <cellStyle name="Normal 2 21 4 3" xfId="11863" xr:uid="{00000000-0005-0000-0000-00000E2F0000}"/>
    <cellStyle name="Normal 2 21 4 4" xfId="11864" xr:uid="{00000000-0005-0000-0000-00000F2F0000}"/>
    <cellStyle name="Normal 2 21 5" xfId="11865" xr:uid="{00000000-0005-0000-0000-0000102F0000}"/>
    <cellStyle name="Normal 2 21 6" xfId="11866" xr:uid="{00000000-0005-0000-0000-0000112F0000}"/>
    <cellStyle name="Normal 2 21 7" xfId="11867" xr:uid="{00000000-0005-0000-0000-0000122F0000}"/>
    <cellStyle name="Normal 2 22" xfId="11868" xr:uid="{00000000-0005-0000-0000-0000132F0000}"/>
    <cellStyle name="Normal 2 22 2" xfId="11869" xr:uid="{00000000-0005-0000-0000-0000142F0000}"/>
    <cellStyle name="Normal 2 22 2 2" xfId="11870" xr:uid="{00000000-0005-0000-0000-0000152F0000}"/>
    <cellStyle name="Normal 2 22 2 2 2" xfId="11871" xr:uid="{00000000-0005-0000-0000-0000162F0000}"/>
    <cellStyle name="Normal 2 22 2 2 3" xfId="11872" xr:uid="{00000000-0005-0000-0000-0000172F0000}"/>
    <cellStyle name="Normal 2 22 2 2 4" xfId="11873" xr:uid="{00000000-0005-0000-0000-0000182F0000}"/>
    <cellStyle name="Normal 2 22 2 3" xfId="11874" xr:uid="{00000000-0005-0000-0000-0000192F0000}"/>
    <cellStyle name="Normal 2 22 2 4" xfId="11875" xr:uid="{00000000-0005-0000-0000-00001A2F0000}"/>
    <cellStyle name="Normal 2 22 2 5" xfId="11876" xr:uid="{00000000-0005-0000-0000-00001B2F0000}"/>
    <cellStyle name="Normal 2 22 3" xfId="11877" xr:uid="{00000000-0005-0000-0000-00001C2F0000}"/>
    <cellStyle name="Normal 2 22 4" xfId="11878" xr:uid="{00000000-0005-0000-0000-00001D2F0000}"/>
    <cellStyle name="Normal 2 22 4 2" xfId="11879" xr:uid="{00000000-0005-0000-0000-00001E2F0000}"/>
    <cellStyle name="Normal 2 22 4 3" xfId="11880" xr:uid="{00000000-0005-0000-0000-00001F2F0000}"/>
    <cellStyle name="Normal 2 22 4 4" xfId="11881" xr:uid="{00000000-0005-0000-0000-0000202F0000}"/>
    <cellStyle name="Normal 2 22 5" xfId="11882" xr:uid="{00000000-0005-0000-0000-0000212F0000}"/>
    <cellStyle name="Normal 2 22 6" xfId="11883" xr:uid="{00000000-0005-0000-0000-0000222F0000}"/>
    <cellStyle name="Normal 2 22 7" xfId="11884" xr:uid="{00000000-0005-0000-0000-0000232F0000}"/>
    <cellStyle name="Normal 2 23" xfId="11885" xr:uid="{00000000-0005-0000-0000-0000242F0000}"/>
    <cellStyle name="Normal 2 23 2" xfId="11886" xr:uid="{00000000-0005-0000-0000-0000252F0000}"/>
    <cellStyle name="Normal 2 24" xfId="11887" xr:uid="{00000000-0005-0000-0000-0000262F0000}"/>
    <cellStyle name="Normal 2 24 2" xfId="11888" xr:uid="{00000000-0005-0000-0000-0000272F0000}"/>
    <cellStyle name="Normal 2 24 3" xfId="11889" xr:uid="{00000000-0005-0000-0000-0000282F0000}"/>
    <cellStyle name="Normal 2 24 4" xfId="11890" xr:uid="{00000000-0005-0000-0000-0000292F0000}"/>
    <cellStyle name="Normal 2 25" xfId="11891" xr:uid="{00000000-0005-0000-0000-00002A2F0000}"/>
    <cellStyle name="Normal 2 25 2" xfId="11892" xr:uid="{00000000-0005-0000-0000-00002B2F0000}"/>
    <cellStyle name="Normal 2 25 3" xfId="11893" xr:uid="{00000000-0005-0000-0000-00002C2F0000}"/>
    <cellStyle name="Normal 2 25 4" xfId="11894" xr:uid="{00000000-0005-0000-0000-00002D2F0000}"/>
    <cellStyle name="Normal 2 26" xfId="11895" xr:uid="{00000000-0005-0000-0000-00002E2F0000}"/>
    <cellStyle name="Normal 2 26 2" xfId="11896" xr:uid="{00000000-0005-0000-0000-00002F2F0000}"/>
    <cellStyle name="Normal 2 27" xfId="11897" xr:uid="{00000000-0005-0000-0000-0000302F0000}"/>
    <cellStyle name="Normal 2 27 2" xfId="11898" xr:uid="{00000000-0005-0000-0000-0000312F0000}"/>
    <cellStyle name="Normal 2 28" xfId="11899" xr:uid="{00000000-0005-0000-0000-0000322F0000}"/>
    <cellStyle name="Normal 2 28 2" xfId="11900" xr:uid="{00000000-0005-0000-0000-0000332F0000}"/>
    <cellStyle name="Normal 2 29" xfId="11901" xr:uid="{00000000-0005-0000-0000-0000342F0000}"/>
    <cellStyle name="Normal 2 29 2" xfId="11902" xr:uid="{00000000-0005-0000-0000-0000352F0000}"/>
    <cellStyle name="Normal 2 3" xfId="11903" xr:uid="{00000000-0005-0000-0000-0000362F0000}"/>
    <cellStyle name="Normal 2 3 10" xfId="11904" xr:uid="{00000000-0005-0000-0000-0000372F0000}"/>
    <cellStyle name="Normal 2 3 10 2" xfId="11905" xr:uid="{00000000-0005-0000-0000-0000382F0000}"/>
    <cellStyle name="Normal 2 3 10 2 2" xfId="11906" xr:uid="{00000000-0005-0000-0000-0000392F0000}"/>
    <cellStyle name="Normal 2 3 10 2 2 2" xfId="11907" xr:uid="{00000000-0005-0000-0000-00003A2F0000}"/>
    <cellStyle name="Normal 2 3 10 2 2 3" xfId="11908" xr:uid="{00000000-0005-0000-0000-00003B2F0000}"/>
    <cellStyle name="Normal 2 3 10 2 2 4" xfId="11909" xr:uid="{00000000-0005-0000-0000-00003C2F0000}"/>
    <cellStyle name="Normal 2 3 10 2 3" xfId="11910" xr:uid="{00000000-0005-0000-0000-00003D2F0000}"/>
    <cellStyle name="Normal 2 3 10 2 4" xfId="11911" xr:uid="{00000000-0005-0000-0000-00003E2F0000}"/>
    <cellStyle name="Normal 2 3 10 2 5" xfId="11912" xr:uid="{00000000-0005-0000-0000-00003F2F0000}"/>
    <cellStyle name="Normal 2 3 10 3" xfId="11913" xr:uid="{00000000-0005-0000-0000-0000402F0000}"/>
    <cellStyle name="Normal 2 3 10 4" xfId="11914" xr:uid="{00000000-0005-0000-0000-0000412F0000}"/>
    <cellStyle name="Normal 2 3 10 4 2" xfId="11915" xr:uid="{00000000-0005-0000-0000-0000422F0000}"/>
    <cellStyle name="Normal 2 3 10 4 3" xfId="11916" xr:uid="{00000000-0005-0000-0000-0000432F0000}"/>
    <cellStyle name="Normal 2 3 10 4 4" xfId="11917" xr:uid="{00000000-0005-0000-0000-0000442F0000}"/>
    <cellStyle name="Normal 2 3 10 5" xfId="11918" xr:uid="{00000000-0005-0000-0000-0000452F0000}"/>
    <cellStyle name="Normal 2 3 10 6" xfId="11919" xr:uid="{00000000-0005-0000-0000-0000462F0000}"/>
    <cellStyle name="Normal 2 3 10 7" xfId="11920" xr:uid="{00000000-0005-0000-0000-0000472F0000}"/>
    <cellStyle name="Normal 2 3 11" xfId="11921" xr:uid="{00000000-0005-0000-0000-0000482F0000}"/>
    <cellStyle name="Normal 2 3 11 2" xfId="11922" xr:uid="{00000000-0005-0000-0000-0000492F0000}"/>
    <cellStyle name="Normal 2 3 12" xfId="11923" xr:uid="{00000000-0005-0000-0000-00004A2F0000}"/>
    <cellStyle name="Normal 2 3 12 2" xfId="11924" xr:uid="{00000000-0005-0000-0000-00004B2F0000}"/>
    <cellStyle name="Normal 2 3 13" xfId="11925" xr:uid="{00000000-0005-0000-0000-00004C2F0000}"/>
    <cellStyle name="Normal 2 3 13 2" xfId="11926" xr:uid="{00000000-0005-0000-0000-00004D2F0000}"/>
    <cellStyle name="Normal 2 3 2" xfId="11927" xr:uid="{00000000-0005-0000-0000-00004E2F0000}"/>
    <cellStyle name="Normal 2 3 2 2" xfId="11928" xr:uid="{00000000-0005-0000-0000-00004F2F0000}"/>
    <cellStyle name="Normal 2 3 2 2 2" xfId="11929" xr:uid="{00000000-0005-0000-0000-0000502F0000}"/>
    <cellStyle name="Normal 2 3 2 2 3" xfId="11930" xr:uid="{00000000-0005-0000-0000-0000512F0000}"/>
    <cellStyle name="Normal 2 3 2 2 3 2" xfId="11931" xr:uid="{00000000-0005-0000-0000-0000522F0000}"/>
    <cellStyle name="Normal 2 3 2 2 3 2 2" xfId="11932" xr:uid="{00000000-0005-0000-0000-0000532F0000}"/>
    <cellStyle name="Normal 2 3 2 2 3 2 3" xfId="11933" xr:uid="{00000000-0005-0000-0000-0000542F0000}"/>
    <cellStyle name="Normal 2 3 2 2 3 2 4" xfId="11934" xr:uid="{00000000-0005-0000-0000-0000552F0000}"/>
    <cellStyle name="Normal 2 3 2 2 3 3" xfId="11935" xr:uid="{00000000-0005-0000-0000-0000562F0000}"/>
    <cellStyle name="Normal 2 3 2 2 3 4" xfId="11936" xr:uid="{00000000-0005-0000-0000-0000572F0000}"/>
    <cellStyle name="Normal 2 3 2 2 3 5" xfId="11937" xr:uid="{00000000-0005-0000-0000-0000582F0000}"/>
    <cellStyle name="Normal 2 3 2 2 4" xfId="11938" xr:uid="{00000000-0005-0000-0000-0000592F0000}"/>
    <cellStyle name="Normal 2 3 2 2 5" xfId="11939" xr:uid="{00000000-0005-0000-0000-00005A2F0000}"/>
    <cellStyle name="Normal 2 3 2 2 5 2" xfId="11940" xr:uid="{00000000-0005-0000-0000-00005B2F0000}"/>
    <cellStyle name="Normal 2 3 2 2 5 3" xfId="11941" xr:uid="{00000000-0005-0000-0000-00005C2F0000}"/>
    <cellStyle name="Normal 2 3 2 2 5 4" xfId="11942" xr:uid="{00000000-0005-0000-0000-00005D2F0000}"/>
    <cellStyle name="Normal 2 3 2 2 6" xfId="11943" xr:uid="{00000000-0005-0000-0000-00005E2F0000}"/>
    <cellStyle name="Normal 2 3 2 2 7" xfId="11944" xr:uid="{00000000-0005-0000-0000-00005F2F0000}"/>
    <cellStyle name="Normal 2 3 2 2 8" xfId="11945" xr:uid="{00000000-0005-0000-0000-0000602F0000}"/>
    <cellStyle name="Normal 2 3 2 3" xfId="11946" xr:uid="{00000000-0005-0000-0000-0000612F0000}"/>
    <cellStyle name="Normal 2 3 2 4" xfId="11947" xr:uid="{00000000-0005-0000-0000-0000622F0000}"/>
    <cellStyle name="Normal 2 3 2 4 2" xfId="11948" xr:uid="{00000000-0005-0000-0000-0000632F0000}"/>
    <cellStyle name="Normal 2 3 2 4 2 2" xfId="11949" xr:uid="{00000000-0005-0000-0000-0000642F0000}"/>
    <cellStyle name="Normal 2 3 2 4 2 3" xfId="11950" xr:uid="{00000000-0005-0000-0000-0000652F0000}"/>
    <cellStyle name="Normal 2 3 2 4 2 4" xfId="11951" xr:uid="{00000000-0005-0000-0000-0000662F0000}"/>
    <cellStyle name="Normal 2 3 2 4 3" xfId="11952" xr:uid="{00000000-0005-0000-0000-0000672F0000}"/>
    <cellStyle name="Normal 2 3 2 4 4" xfId="11953" xr:uid="{00000000-0005-0000-0000-0000682F0000}"/>
    <cellStyle name="Normal 2 3 2 4 5" xfId="11954" xr:uid="{00000000-0005-0000-0000-0000692F0000}"/>
    <cellStyle name="Normal 2 3 2 5" xfId="11955" xr:uid="{00000000-0005-0000-0000-00006A2F0000}"/>
    <cellStyle name="Normal 2 3 2 5 2" xfId="11956" xr:uid="{00000000-0005-0000-0000-00006B2F0000}"/>
    <cellStyle name="Normal 2 3 2 5 3" xfId="11957" xr:uid="{00000000-0005-0000-0000-00006C2F0000}"/>
    <cellStyle name="Normal 2 3 2 5 4" xfId="11958" xr:uid="{00000000-0005-0000-0000-00006D2F0000}"/>
    <cellStyle name="Normal 2 3 2 6" xfId="11959" xr:uid="{00000000-0005-0000-0000-00006E2F0000}"/>
    <cellStyle name="Normal 2 3 2 7" xfId="11960" xr:uid="{00000000-0005-0000-0000-00006F2F0000}"/>
    <cellStyle name="Normal 2 3 2 8" xfId="11961" xr:uid="{00000000-0005-0000-0000-0000702F0000}"/>
    <cellStyle name="Normal 2 3 3" xfId="11962" xr:uid="{00000000-0005-0000-0000-0000712F0000}"/>
    <cellStyle name="Normal 2 3 4" xfId="11963" xr:uid="{00000000-0005-0000-0000-0000722F0000}"/>
    <cellStyle name="Normal 2 3 5" xfId="11964" xr:uid="{00000000-0005-0000-0000-0000732F0000}"/>
    <cellStyle name="Normal 2 3 6" xfId="11965" xr:uid="{00000000-0005-0000-0000-0000742F0000}"/>
    <cellStyle name="Normal 2 3 7" xfId="11966" xr:uid="{00000000-0005-0000-0000-0000752F0000}"/>
    <cellStyle name="Normal 2 3 8" xfId="11967" xr:uid="{00000000-0005-0000-0000-0000762F0000}"/>
    <cellStyle name="Normal 2 3 9" xfId="11968" xr:uid="{00000000-0005-0000-0000-0000772F0000}"/>
    <cellStyle name="Normal 2 3 9 2" xfId="11969" xr:uid="{00000000-0005-0000-0000-0000782F0000}"/>
    <cellStyle name="Normal 2 30" xfId="11970" xr:uid="{00000000-0005-0000-0000-0000792F0000}"/>
    <cellStyle name="Normal 2 30 2" xfId="11971" xr:uid="{00000000-0005-0000-0000-00007A2F0000}"/>
    <cellStyle name="Normal 2 31" xfId="11972" xr:uid="{00000000-0005-0000-0000-00007B2F0000}"/>
    <cellStyle name="Normal 2 31 2" xfId="11973" xr:uid="{00000000-0005-0000-0000-00007C2F0000}"/>
    <cellStyle name="Normal 2 32" xfId="11974" xr:uid="{00000000-0005-0000-0000-00007D2F0000}"/>
    <cellStyle name="Normal 2 32 2" xfId="11975" xr:uid="{00000000-0005-0000-0000-00007E2F0000}"/>
    <cellStyle name="Normal 2 33" xfId="11976" xr:uid="{00000000-0005-0000-0000-00007F2F0000}"/>
    <cellStyle name="Normal 2 33 2" xfId="11977" xr:uid="{00000000-0005-0000-0000-0000802F0000}"/>
    <cellStyle name="Normal 2 34" xfId="11978" xr:uid="{00000000-0005-0000-0000-0000812F0000}"/>
    <cellStyle name="Normal 2 34 2" xfId="11979" xr:uid="{00000000-0005-0000-0000-0000822F0000}"/>
    <cellStyle name="Normal 2 35" xfId="11980" xr:uid="{00000000-0005-0000-0000-0000832F0000}"/>
    <cellStyle name="Normal 2 35 2" xfId="11981" xr:uid="{00000000-0005-0000-0000-0000842F0000}"/>
    <cellStyle name="Normal 2 36" xfId="11982" xr:uid="{00000000-0005-0000-0000-0000852F0000}"/>
    <cellStyle name="Normal 2 36 2" xfId="11983" xr:uid="{00000000-0005-0000-0000-0000862F0000}"/>
    <cellStyle name="Normal 2 37" xfId="11984" xr:uid="{00000000-0005-0000-0000-0000872F0000}"/>
    <cellStyle name="Normal 2 37 2" xfId="11985" xr:uid="{00000000-0005-0000-0000-0000882F0000}"/>
    <cellStyle name="Normal 2 38" xfId="11986" xr:uid="{00000000-0005-0000-0000-0000892F0000}"/>
    <cellStyle name="Normal 2 38 2" xfId="11987" xr:uid="{00000000-0005-0000-0000-00008A2F0000}"/>
    <cellStyle name="Normal 2 39" xfId="11988" xr:uid="{00000000-0005-0000-0000-00008B2F0000}"/>
    <cellStyle name="Normal 2 39 2" xfId="11989" xr:uid="{00000000-0005-0000-0000-00008C2F0000}"/>
    <cellStyle name="Normal 2 4" xfId="11990" xr:uid="{00000000-0005-0000-0000-00008D2F0000}"/>
    <cellStyle name="Normal 2 4 10" xfId="11991" xr:uid="{00000000-0005-0000-0000-00008E2F0000}"/>
    <cellStyle name="Normal 2 4 10 2" xfId="11992" xr:uid="{00000000-0005-0000-0000-00008F2F0000}"/>
    <cellStyle name="Normal 2 4 11" xfId="11993" xr:uid="{00000000-0005-0000-0000-0000902F0000}"/>
    <cellStyle name="Normal 2 4 12" xfId="11994" xr:uid="{00000000-0005-0000-0000-0000912F0000}"/>
    <cellStyle name="Normal 2 4 12 2" xfId="11995" xr:uid="{00000000-0005-0000-0000-0000922F0000}"/>
    <cellStyle name="Normal 2 4 13" xfId="11996" xr:uid="{00000000-0005-0000-0000-0000932F0000}"/>
    <cellStyle name="Normal 2 4 14" xfId="11997" xr:uid="{00000000-0005-0000-0000-0000942F0000}"/>
    <cellStyle name="Normal 2 4 2" xfId="11998" xr:uid="{00000000-0005-0000-0000-0000952F0000}"/>
    <cellStyle name="Normal 2 4 2 2" xfId="11999" xr:uid="{00000000-0005-0000-0000-0000962F0000}"/>
    <cellStyle name="Normal 2 4 3" xfId="12000" xr:uid="{00000000-0005-0000-0000-0000972F0000}"/>
    <cellStyle name="Normal 2 4 4" xfId="12001" xr:uid="{00000000-0005-0000-0000-0000982F0000}"/>
    <cellStyle name="Normal 2 4 5" xfId="12002" xr:uid="{00000000-0005-0000-0000-0000992F0000}"/>
    <cellStyle name="Normal 2 4 6" xfId="12003" xr:uid="{00000000-0005-0000-0000-00009A2F0000}"/>
    <cellStyle name="Normal 2 4 7" xfId="12004" xr:uid="{00000000-0005-0000-0000-00009B2F0000}"/>
    <cellStyle name="Normal 2 4 8" xfId="12005" xr:uid="{00000000-0005-0000-0000-00009C2F0000}"/>
    <cellStyle name="Normal 2 4 9" xfId="12006" xr:uid="{00000000-0005-0000-0000-00009D2F0000}"/>
    <cellStyle name="Normal 2 4 9 2" xfId="12007" xr:uid="{00000000-0005-0000-0000-00009E2F0000}"/>
    <cellStyle name="Normal 2 40" xfId="12008" xr:uid="{00000000-0005-0000-0000-00009F2F0000}"/>
    <cellStyle name="Normal 2 40 2" xfId="12009" xr:uid="{00000000-0005-0000-0000-0000A02F0000}"/>
    <cellStyle name="Normal 2 41" xfId="12010" xr:uid="{00000000-0005-0000-0000-0000A12F0000}"/>
    <cellStyle name="Normal 2 41 2" xfId="12011" xr:uid="{00000000-0005-0000-0000-0000A22F0000}"/>
    <cellStyle name="Normal 2 42" xfId="12012" xr:uid="{00000000-0005-0000-0000-0000A32F0000}"/>
    <cellStyle name="Normal 2 42 2" xfId="12013" xr:uid="{00000000-0005-0000-0000-0000A42F0000}"/>
    <cellStyle name="Normal 2 43" xfId="12014" xr:uid="{00000000-0005-0000-0000-0000A52F0000}"/>
    <cellStyle name="Normal 2 43 2" xfId="12015" xr:uid="{00000000-0005-0000-0000-0000A62F0000}"/>
    <cellStyle name="Normal 2 44" xfId="12016" xr:uid="{00000000-0005-0000-0000-0000A72F0000}"/>
    <cellStyle name="Normal 2 44 2" xfId="12017" xr:uid="{00000000-0005-0000-0000-0000A82F0000}"/>
    <cellStyle name="Normal 2 45" xfId="12018" xr:uid="{00000000-0005-0000-0000-0000A92F0000}"/>
    <cellStyle name="Normal 2 45 2" xfId="12019" xr:uid="{00000000-0005-0000-0000-0000AA2F0000}"/>
    <cellStyle name="Normal 2 46" xfId="12020" xr:uid="{00000000-0005-0000-0000-0000AB2F0000}"/>
    <cellStyle name="Normal 2 46 2" xfId="12021" xr:uid="{00000000-0005-0000-0000-0000AC2F0000}"/>
    <cellStyle name="Normal 2 47" xfId="12022" xr:uid="{00000000-0005-0000-0000-0000AD2F0000}"/>
    <cellStyle name="Normal 2 47 2" xfId="12023" xr:uid="{00000000-0005-0000-0000-0000AE2F0000}"/>
    <cellStyle name="Normal 2 48" xfId="12024" xr:uid="{00000000-0005-0000-0000-0000AF2F0000}"/>
    <cellStyle name="Normal 2 48 2" xfId="12025" xr:uid="{00000000-0005-0000-0000-0000B02F0000}"/>
    <cellStyle name="Normal 2 49" xfId="12026" xr:uid="{00000000-0005-0000-0000-0000B12F0000}"/>
    <cellStyle name="Normal 2 49 2" xfId="12027" xr:uid="{00000000-0005-0000-0000-0000B22F0000}"/>
    <cellStyle name="Normal 2 5" xfId="12028" xr:uid="{00000000-0005-0000-0000-0000B32F0000}"/>
    <cellStyle name="Normal 2 5 10" xfId="12029" xr:uid="{00000000-0005-0000-0000-0000B42F0000}"/>
    <cellStyle name="Normal 2 5 11" xfId="12030" xr:uid="{00000000-0005-0000-0000-0000B52F0000}"/>
    <cellStyle name="Normal 2 5 12" xfId="12031" xr:uid="{00000000-0005-0000-0000-0000B62F0000}"/>
    <cellStyle name="Normal 2 5 13" xfId="12032" xr:uid="{00000000-0005-0000-0000-0000B72F0000}"/>
    <cellStyle name="Normal 2 5 2" xfId="12033" xr:uid="{00000000-0005-0000-0000-0000B82F0000}"/>
    <cellStyle name="Normal 2 5 2 2" xfId="12034" xr:uid="{00000000-0005-0000-0000-0000B92F0000}"/>
    <cellStyle name="Normal 2 5 3" xfId="12035" xr:uid="{00000000-0005-0000-0000-0000BA2F0000}"/>
    <cellStyle name="Normal 2 5 3 2" xfId="12036" xr:uid="{00000000-0005-0000-0000-0000BB2F0000}"/>
    <cellStyle name="Normal 2 5 4" xfId="12037" xr:uid="{00000000-0005-0000-0000-0000BC2F0000}"/>
    <cellStyle name="Normal 2 5 4 2" xfId="12038" xr:uid="{00000000-0005-0000-0000-0000BD2F0000}"/>
    <cellStyle name="Normal 2 5 5" xfId="12039" xr:uid="{00000000-0005-0000-0000-0000BE2F0000}"/>
    <cellStyle name="Normal 2 5 5 2" xfId="12040" xr:uid="{00000000-0005-0000-0000-0000BF2F0000}"/>
    <cellStyle name="Normal 2 5 6" xfId="12041" xr:uid="{00000000-0005-0000-0000-0000C02F0000}"/>
    <cellStyle name="Normal 2 5 6 2" xfId="12042" xr:uid="{00000000-0005-0000-0000-0000C12F0000}"/>
    <cellStyle name="Normal 2 5 7" xfId="12043" xr:uid="{00000000-0005-0000-0000-0000C22F0000}"/>
    <cellStyle name="Normal 2 5 8" xfId="12044" xr:uid="{00000000-0005-0000-0000-0000C32F0000}"/>
    <cellStyle name="Normal 2 5 9" xfId="12045" xr:uid="{00000000-0005-0000-0000-0000C42F0000}"/>
    <cellStyle name="Normal 2 50" xfId="12046" xr:uid="{00000000-0005-0000-0000-0000C52F0000}"/>
    <cellStyle name="Normal 2 50 2" xfId="12047" xr:uid="{00000000-0005-0000-0000-0000C62F0000}"/>
    <cellStyle name="Normal 2 51" xfId="12048" xr:uid="{00000000-0005-0000-0000-0000C72F0000}"/>
    <cellStyle name="Normal 2 51 2" xfId="12049" xr:uid="{00000000-0005-0000-0000-0000C82F0000}"/>
    <cellStyle name="Normal 2 52" xfId="12050" xr:uid="{00000000-0005-0000-0000-0000C92F0000}"/>
    <cellStyle name="Normal 2 52 2" xfId="12051" xr:uid="{00000000-0005-0000-0000-0000CA2F0000}"/>
    <cellStyle name="Normal 2 53" xfId="12052" xr:uid="{00000000-0005-0000-0000-0000CB2F0000}"/>
    <cellStyle name="Normal 2 53 2" xfId="12053" xr:uid="{00000000-0005-0000-0000-0000CC2F0000}"/>
    <cellStyle name="Normal 2 54" xfId="12054" xr:uid="{00000000-0005-0000-0000-0000CD2F0000}"/>
    <cellStyle name="Normal 2 54 2" xfId="12055" xr:uid="{00000000-0005-0000-0000-0000CE2F0000}"/>
    <cellStyle name="Normal 2 55" xfId="12056" xr:uid="{00000000-0005-0000-0000-0000CF2F0000}"/>
    <cellStyle name="Normal 2 55 2" xfId="12057" xr:uid="{00000000-0005-0000-0000-0000D02F0000}"/>
    <cellStyle name="Normal 2 56" xfId="12058" xr:uid="{00000000-0005-0000-0000-0000D12F0000}"/>
    <cellStyle name="Normal 2 56 2" xfId="12059" xr:uid="{00000000-0005-0000-0000-0000D22F0000}"/>
    <cellStyle name="Normal 2 57" xfId="12060" xr:uid="{00000000-0005-0000-0000-0000D32F0000}"/>
    <cellStyle name="Normal 2 6" xfId="12061" xr:uid="{00000000-0005-0000-0000-0000D42F0000}"/>
    <cellStyle name="Normal 2 6 10" xfId="12062" xr:uid="{00000000-0005-0000-0000-0000D52F0000}"/>
    <cellStyle name="Normal 2 6 11" xfId="12063" xr:uid="{00000000-0005-0000-0000-0000D62F0000}"/>
    <cellStyle name="Normal 2 6 12" xfId="12064" xr:uid="{00000000-0005-0000-0000-0000D72F0000}"/>
    <cellStyle name="Normal 2 6 13" xfId="12065" xr:uid="{00000000-0005-0000-0000-0000D82F0000}"/>
    <cellStyle name="Normal 2 6 2" xfId="12066" xr:uid="{00000000-0005-0000-0000-0000D92F0000}"/>
    <cellStyle name="Normal 2 6 2 2" xfId="12067" xr:uid="{00000000-0005-0000-0000-0000DA2F0000}"/>
    <cellStyle name="Normal 2 6 3" xfId="12068" xr:uid="{00000000-0005-0000-0000-0000DB2F0000}"/>
    <cellStyle name="Normal 2 6 3 2" xfId="12069" xr:uid="{00000000-0005-0000-0000-0000DC2F0000}"/>
    <cellStyle name="Normal 2 6 4" xfId="12070" xr:uid="{00000000-0005-0000-0000-0000DD2F0000}"/>
    <cellStyle name="Normal 2 6 5" xfId="12071" xr:uid="{00000000-0005-0000-0000-0000DE2F0000}"/>
    <cellStyle name="Normal 2 6 6" xfId="12072" xr:uid="{00000000-0005-0000-0000-0000DF2F0000}"/>
    <cellStyle name="Normal 2 6 7" xfId="12073" xr:uid="{00000000-0005-0000-0000-0000E02F0000}"/>
    <cellStyle name="Normal 2 6 8" xfId="12074" xr:uid="{00000000-0005-0000-0000-0000E12F0000}"/>
    <cellStyle name="Normal 2 6 9" xfId="12075" xr:uid="{00000000-0005-0000-0000-0000E22F0000}"/>
    <cellStyle name="Normal 2 7" xfId="12076" xr:uid="{00000000-0005-0000-0000-0000E32F0000}"/>
    <cellStyle name="Normal 2 7 10" xfId="12077" xr:uid="{00000000-0005-0000-0000-0000E42F0000}"/>
    <cellStyle name="Normal 2 7 11" xfId="12078" xr:uid="{00000000-0005-0000-0000-0000E52F0000}"/>
    <cellStyle name="Normal 2 7 12" xfId="12079" xr:uid="{00000000-0005-0000-0000-0000E62F0000}"/>
    <cellStyle name="Normal 2 7 13" xfId="12080" xr:uid="{00000000-0005-0000-0000-0000E72F0000}"/>
    <cellStyle name="Normal 2 7 13 2" xfId="12081" xr:uid="{00000000-0005-0000-0000-0000E82F0000}"/>
    <cellStyle name="Normal 2 7 13 2 2" xfId="12082" xr:uid="{00000000-0005-0000-0000-0000E92F0000}"/>
    <cellStyle name="Normal 2 7 13 2 3" xfId="12083" xr:uid="{00000000-0005-0000-0000-0000EA2F0000}"/>
    <cellStyle name="Normal 2 7 13 2 4" xfId="12084" xr:uid="{00000000-0005-0000-0000-0000EB2F0000}"/>
    <cellStyle name="Normal 2 7 13 3" xfId="12085" xr:uid="{00000000-0005-0000-0000-0000EC2F0000}"/>
    <cellStyle name="Normal 2 7 13 4" xfId="12086" xr:uid="{00000000-0005-0000-0000-0000ED2F0000}"/>
    <cellStyle name="Normal 2 7 13 5" xfId="12087" xr:uid="{00000000-0005-0000-0000-0000EE2F0000}"/>
    <cellStyle name="Normal 2 7 14" xfId="12088" xr:uid="{00000000-0005-0000-0000-0000EF2F0000}"/>
    <cellStyle name="Normal 2 7 14 2" xfId="12089" xr:uid="{00000000-0005-0000-0000-0000F02F0000}"/>
    <cellStyle name="Normal 2 7 14 3" xfId="12090" xr:uid="{00000000-0005-0000-0000-0000F12F0000}"/>
    <cellStyle name="Normal 2 7 14 4" xfId="12091" xr:uid="{00000000-0005-0000-0000-0000F22F0000}"/>
    <cellStyle name="Normal 2 7 15" xfId="12092" xr:uid="{00000000-0005-0000-0000-0000F32F0000}"/>
    <cellStyle name="Normal 2 7 16" xfId="12093" xr:uid="{00000000-0005-0000-0000-0000F42F0000}"/>
    <cellStyle name="Normal 2 7 17" xfId="12094" xr:uid="{00000000-0005-0000-0000-0000F52F0000}"/>
    <cellStyle name="Normal 2 7 2" xfId="12095" xr:uid="{00000000-0005-0000-0000-0000F62F0000}"/>
    <cellStyle name="Normal 2 7 2 2" xfId="12096" xr:uid="{00000000-0005-0000-0000-0000F72F0000}"/>
    <cellStyle name="Normal 2 7 3" xfId="12097" xr:uid="{00000000-0005-0000-0000-0000F82F0000}"/>
    <cellStyle name="Normal 2 7 3 2" xfId="12098" xr:uid="{00000000-0005-0000-0000-0000F92F0000}"/>
    <cellStyle name="Normal 2 7 4" xfId="12099" xr:uid="{00000000-0005-0000-0000-0000FA2F0000}"/>
    <cellStyle name="Normal 2 7 5" xfId="12100" xr:uid="{00000000-0005-0000-0000-0000FB2F0000}"/>
    <cellStyle name="Normal 2 7 6" xfId="12101" xr:uid="{00000000-0005-0000-0000-0000FC2F0000}"/>
    <cellStyle name="Normal 2 7 7" xfId="12102" xr:uid="{00000000-0005-0000-0000-0000FD2F0000}"/>
    <cellStyle name="Normal 2 7 8" xfId="12103" xr:uid="{00000000-0005-0000-0000-0000FE2F0000}"/>
    <cellStyle name="Normal 2 7 9" xfId="12104" xr:uid="{00000000-0005-0000-0000-0000FF2F0000}"/>
    <cellStyle name="Normal 2 8" xfId="12105" xr:uid="{00000000-0005-0000-0000-000000300000}"/>
    <cellStyle name="Normal 2 8 2" xfId="12106" xr:uid="{00000000-0005-0000-0000-000001300000}"/>
    <cellStyle name="Normal 2 8 3" xfId="12107" xr:uid="{00000000-0005-0000-0000-000002300000}"/>
    <cellStyle name="Normal 2 8 3 2" xfId="12108" xr:uid="{00000000-0005-0000-0000-000003300000}"/>
    <cellStyle name="Normal 2 8 4" xfId="12109" xr:uid="{00000000-0005-0000-0000-000004300000}"/>
    <cellStyle name="Normal 2 8 4 2" xfId="12110" xr:uid="{00000000-0005-0000-0000-000005300000}"/>
    <cellStyle name="Normal 2 8 4 2 2" xfId="12111" xr:uid="{00000000-0005-0000-0000-000006300000}"/>
    <cellStyle name="Normal 2 8 4 2 2 2" xfId="12112" xr:uid="{00000000-0005-0000-0000-000007300000}"/>
    <cellStyle name="Normal 2 8 4 2 2 3" xfId="12113" xr:uid="{00000000-0005-0000-0000-000008300000}"/>
    <cellStyle name="Normal 2 8 4 2 2 4" xfId="12114" xr:uid="{00000000-0005-0000-0000-000009300000}"/>
    <cellStyle name="Normal 2 8 4 2 3" xfId="12115" xr:uid="{00000000-0005-0000-0000-00000A300000}"/>
    <cellStyle name="Normal 2 8 4 2 4" xfId="12116" xr:uid="{00000000-0005-0000-0000-00000B300000}"/>
    <cellStyle name="Normal 2 8 4 2 5" xfId="12117" xr:uid="{00000000-0005-0000-0000-00000C300000}"/>
    <cellStyle name="Normal 2 8 4 3" xfId="12118" xr:uid="{00000000-0005-0000-0000-00000D300000}"/>
    <cellStyle name="Normal 2 8 4 4" xfId="12119" xr:uid="{00000000-0005-0000-0000-00000E300000}"/>
    <cellStyle name="Normal 2 8 4 4 2" xfId="12120" xr:uid="{00000000-0005-0000-0000-00000F300000}"/>
    <cellStyle name="Normal 2 8 4 4 3" xfId="12121" xr:uid="{00000000-0005-0000-0000-000010300000}"/>
    <cellStyle name="Normal 2 8 4 4 4" xfId="12122" xr:uid="{00000000-0005-0000-0000-000011300000}"/>
    <cellStyle name="Normal 2 8 4 5" xfId="12123" xr:uid="{00000000-0005-0000-0000-000012300000}"/>
    <cellStyle name="Normal 2 8 4 6" xfId="12124" xr:uid="{00000000-0005-0000-0000-000013300000}"/>
    <cellStyle name="Normal 2 8 4 7" xfId="12125" xr:uid="{00000000-0005-0000-0000-000014300000}"/>
    <cellStyle name="Normal 2 8 5" xfId="12126" xr:uid="{00000000-0005-0000-0000-000015300000}"/>
    <cellStyle name="Normal 2 8 5 2" xfId="12127" xr:uid="{00000000-0005-0000-0000-000016300000}"/>
    <cellStyle name="Normal 2 8 5 2 2" xfId="12128" xr:uid="{00000000-0005-0000-0000-000017300000}"/>
    <cellStyle name="Normal 2 8 5 2 3" xfId="12129" xr:uid="{00000000-0005-0000-0000-000018300000}"/>
    <cellStyle name="Normal 2 8 5 2 4" xfId="12130" xr:uid="{00000000-0005-0000-0000-000019300000}"/>
    <cellStyle name="Normal 2 8 5 3" xfId="12131" xr:uid="{00000000-0005-0000-0000-00001A300000}"/>
    <cellStyle name="Normal 2 8 5 4" xfId="12132" xr:uid="{00000000-0005-0000-0000-00001B300000}"/>
    <cellStyle name="Normal 2 8 5 5" xfId="12133" xr:uid="{00000000-0005-0000-0000-00001C300000}"/>
    <cellStyle name="Normal 2 8 6" xfId="12134" xr:uid="{00000000-0005-0000-0000-00001D300000}"/>
    <cellStyle name="Normal 2 8 6 2" xfId="12135" xr:uid="{00000000-0005-0000-0000-00001E300000}"/>
    <cellStyle name="Normal 2 8 6 3" xfId="12136" xr:uid="{00000000-0005-0000-0000-00001F300000}"/>
    <cellStyle name="Normal 2 8 6 4" xfId="12137" xr:uid="{00000000-0005-0000-0000-000020300000}"/>
    <cellStyle name="Normal 2 8 7" xfId="12138" xr:uid="{00000000-0005-0000-0000-000021300000}"/>
    <cellStyle name="Normal 2 8 8" xfId="12139" xr:uid="{00000000-0005-0000-0000-000022300000}"/>
    <cellStyle name="Normal 2 8 9" xfId="12140" xr:uid="{00000000-0005-0000-0000-000023300000}"/>
    <cellStyle name="Normal 2 9" xfId="12141" xr:uid="{00000000-0005-0000-0000-000024300000}"/>
    <cellStyle name="Normal 2 9 10" xfId="12142" xr:uid="{00000000-0005-0000-0000-000025300000}"/>
    <cellStyle name="Normal 2 9 10 2" xfId="12143" xr:uid="{00000000-0005-0000-0000-000026300000}"/>
    <cellStyle name="Normal 2 9 10 2 2" xfId="12144" xr:uid="{00000000-0005-0000-0000-000027300000}"/>
    <cellStyle name="Normal 2 9 10 2 2 2" xfId="12145" xr:uid="{00000000-0005-0000-0000-000028300000}"/>
    <cellStyle name="Normal 2 9 10 2 2 3" xfId="12146" xr:uid="{00000000-0005-0000-0000-000029300000}"/>
    <cellStyle name="Normal 2 9 10 2 2 4" xfId="12147" xr:uid="{00000000-0005-0000-0000-00002A300000}"/>
    <cellStyle name="Normal 2 9 10 2 3" xfId="12148" xr:uid="{00000000-0005-0000-0000-00002B300000}"/>
    <cellStyle name="Normal 2 9 10 2 4" xfId="12149" xr:uid="{00000000-0005-0000-0000-00002C300000}"/>
    <cellStyle name="Normal 2 9 10 2 5" xfId="12150" xr:uid="{00000000-0005-0000-0000-00002D300000}"/>
    <cellStyle name="Normal 2 9 10 3" xfId="12151" xr:uid="{00000000-0005-0000-0000-00002E300000}"/>
    <cellStyle name="Normal 2 9 10 3 2" xfId="12152" xr:uid="{00000000-0005-0000-0000-00002F300000}"/>
    <cellStyle name="Normal 2 9 10 3 3" xfId="12153" xr:uid="{00000000-0005-0000-0000-000030300000}"/>
    <cellStyle name="Normal 2 9 10 3 4" xfId="12154" xr:uid="{00000000-0005-0000-0000-000031300000}"/>
    <cellStyle name="Normal 2 9 10 4" xfId="12155" xr:uid="{00000000-0005-0000-0000-000032300000}"/>
    <cellStyle name="Normal 2 9 10 5" xfId="12156" xr:uid="{00000000-0005-0000-0000-000033300000}"/>
    <cellStyle name="Normal 2 9 10 6" xfId="12157" xr:uid="{00000000-0005-0000-0000-000034300000}"/>
    <cellStyle name="Normal 2 9 11" xfId="12158" xr:uid="{00000000-0005-0000-0000-000035300000}"/>
    <cellStyle name="Normal 2 9 11 2" xfId="12159" xr:uid="{00000000-0005-0000-0000-000036300000}"/>
    <cellStyle name="Normal 2 9 11 2 2" xfId="12160" xr:uid="{00000000-0005-0000-0000-000037300000}"/>
    <cellStyle name="Normal 2 9 11 2 3" xfId="12161" xr:uid="{00000000-0005-0000-0000-000038300000}"/>
    <cellStyle name="Normal 2 9 11 2 4" xfId="12162" xr:uid="{00000000-0005-0000-0000-000039300000}"/>
    <cellStyle name="Normal 2 9 11 3" xfId="12163" xr:uid="{00000000-0005-0000-0000-00003A300000}"/>
    <cellStyle name="Normal 2 9 11 4" xfId="12164" xr:uid="{00000000-0005-0000-0000-00003B300000}"/>
    <cellStyle name="Normal 2 9 11 5" xfId="12165" xr:uid="{00000000-0005-0000-0000-00003C300000}"/>
    <cellStyle name="Normal 2 9 12" xfId="12166" xr:uid="{00000000-0005-0000-0000-00003D300000}"/>
    <cellStyle name="Normal 2 9 12 2" xfId="12167" xr:uid="{00000000-0005-0000-0000-00003E300000}"/>
    <cellStyle name="Normal 2 9 12 3" xfId="12168" xr:uid="{00000000-0005-0000-0000-00003F300000}"/>
    <cellStyle name="Normal 2 9 12 4" xfId="12169" xr:uid="{00000000-0005-0000-0000-000040300000}"/>
    <cellStyle name="Normal 2 9 13" xfId="12170" xr:uid="{00000000-0005-0000-0000-000041300000}"/>
    <cellStyle name="Normal 2 9 14" xfId="12171" xr:uid="{00000000-0005-0000-0000-000042300000}"/>
    <cellStyle name="Normal 2 9 15" xfId="12172" xr:uid="{00000000-0005-0000-0000-000043300000}"/>
    <cellStyle name="Normal 2 9 2" xfId="12173" xr:uid="{00000000-0005-0000-0000-000044300000}"/>
    <cellStyle name="Normal 2 9 2 2" xfId="12174" xr:uid="{00000000-0005-0000-0000-000045300000}"/>
    <cellStyle name="Normal 2 9 2 2 2" xfId="12175" xr:uid="{00000000-0005-0000-0000-000046300000}"/>
    <cellStyle name="Normal 2 9 2 3" xfId="12176" xr:uid="{00000000-0005-0000-0000-000047300000}"/>
    <cellStyle name="Normal 2 9 2 4" xfId="12177" xr:uid="{00000000-0005-0000-0000-000048300000}"/>
    <cellStyle name="Normal 2 9 2 5" xfId="12178" xr:uid="{00000000-0005-0000-0000-000049300000}"/>
    <cellStyle name="Normal 2 9 2 6" xfId="12179" xr:uid="{00000000-0005-0000-0000-00004A300000}"/>
    <cellStyle name="Normal 2 9 2 7" xfId="12180" xr:uid="{00000000-0005-0000-0000-00004B300000}"/>
    <cellStyle name="Normal 2 9 2 8" xfId="12181" xr:uid="{00000000-0005-0000-0000-00004C300000}"/>
    <cellStyle name="Normal 2 9 3" xfId="12182" xr:uid="{00000000-0005-0000-0000-00004D300000}"/>
    <cellStyle name="Normal 2 9 3 2" xfId="12183" xr:uid="{00000000-0005-0000-0000-00004E300000}"/>
    <cellStyle name="Normal 2 9 4" xfId="12184" xr:uid="{00000000-0005-0000-0000-00004F300000}"/>
    <cellStyle name="Normal 2 9 5" xfId="12185" xr:uid="{00000000-0005-0000-0000-000050300000}"/>
    <cellStyle name="Normal 2 9 6" xfId="12186" xr:uid="{00000000-0005-0000-0000-000051300000}"/>
    <cellStyle name="Normal 2 9 7" xfId="12187" xr:uid="{00000000-0005-0000-0000-000052300000}"/>
    <cellStyle name="Normal 2 9 8" xfId="12188" xr:uid="{00000000-0005-0000-0000-000053300000}"/>
    <cellStyle name="Normal 2 9 9" xfId="12189" xr:uid="{00000000-0005-0000-0000-000054300000}"/>
    <cellStyle name="Normal 2 9 9 2" xfId="12190" xr:uid="{00000000-0005-0000-0000-000055300000}"/>
    <cellStyle name="Normal 20" xfId="12191" xr:uid="{00000000-0005-0000-0000-000056300000}"/>
    <cellStyle name="Normal 20 10" xfId="12192" xr:uid="{00000000-0005-0000-0000-000057300000}"/>
    <cellStyle name="Normal 20 10 2" xfId="12193" xr:uid="{00000000-0005-0000-0000-000058300000}"/>
    <cellStyle name="Normal 20 11" xfId="12194" xr:uid="{00000000-0005-0000-0000-000059300000}"/>
    <cellStyle name="Normal 20 11 2" xfId="12195" xr:uid="{00000000-0005-0000-0000-00005A300000}"/>
    <cellStyle name="Normal 20 12" xfId="12196" xr:uid="{00000000-0005-0000-0000-00005B300000}"/>
    <cellStyle name="Normal 20 12 2" xfId="12197" xr:uid="{00000000-0005-0000-0000-00005C300000}"/>
    <cellStyle name="Normal 20 13" xfId="12198" xr:uid="{00000000-0005-0000-0000-00005D300000}"/>
    <cellStyle name="Normal 20 13 2" xfId="12199" xr:uid="{00000000-0005-0000-0000-00005E300000}"/>
    <cellStyle name="Normal 20 13 2 2" xfId="12200" xr:uid="{00000000-0005-0000-0000-00005F300000}"/>
    <cellStyle name="Normal 20 13 2 3" xfId="12201" xr:uid="{00000000-0005-0000-0000-000060300000}"/>
    <cellStyle name="Normal 20 13 2 3 2" xfId="12202" xr:uid="{00000000-0005-0000-0000-000061300000}"/>
    <cellStyle name="Normal 20 13 2 3 3" xfId="12203" xr:uid="{00000000-0005-0000-0000-000062300000}"/>
    <cellStyle name="Normal 20 13 2 3 4" xfId="12204" xr:uid="{00000000-0005-0000-0000-000063300000}"/>
    <cellStyle name="Normal 20 13 2 4" xfId="12205" xr:uid="{00000000-0005-0000-0000-000064300000}"/>
    <cellStyle name="Normal 20 13 2 5" xfId="12206" xr:uid="{00000000-0005-0000-0000-000065300000}"/>
    <cellStyle name="Normal 20 13 2 6" xfId="12207" xr:uid="{00000000-0005-0000-0000-000066300000}"/>
    <cellStyle name="Normal 20 13 3" xfId="12208" xr:uid="{00000000-0005-0000-0000-000067300000}"/>
    <cellStyle name="Normal 20 13 4" xfId="12209" xr:uid="{00000000-0005-0000-0000-000068300000}"/>
    <cellStyle name="Normal 20 13 4 2" xfId="12210" xr:uid="{00000000-0005-0000-0000-000069300000}"/>
    <cellStyle name="Normal 20 13 4 3" xfId="12211" xr:uid="{00000000-0005-0000-0000-00006A300000}"/>
    <cellStyle name="Normal 20 13 4 4" xfId="12212" xr:uid="{00000000-0005-0000-0000-00006B300000}"/>
    <cellStyle name="Normal 20 13 5" xfId="12213" xr:uid="{00000000-0005-0000-0000-00006C300000}"/>
    <cellStyle name="Normal 20 13 6" xfId="12214" xr:uid="{00000000-0005-0000-0000-00006D300000}"/>
    <cellStyle name="Normal 20 13 7" xfId="12215" xr:uid="{00000000-0005-0000-0000-00006E300000}"/>
    <cellStyle name="Normal 20 14" xfId="12216" xr:uid="{00000000-0005-0000-0000-00006F300000}"/>
    <cellStyle name="Normal 20 15" xfId="12217" xr:uid="{00000000-0005-0000-0000-000070300000}"/>
    <cellStyle name="Normal 20 15 2" xfId="12218" xr:uid="{00000000-0005-0000-0000-000071300000}"/>
    <cellStyle name="Normal 20 15 2 2" xfId="12219" xr:uid="{00000000-0005-0000-0000-000072300000}"/>
    <cellStyle name="Normal 20 15 2 3" xfId="12220" xr:uid="{00000000-0005-0000-0000-000073300000}"/>
    <cellStyle name="Normal 20 15 2 4" xfId="12221" xr:uid="{00000000-0005-0000-0000-000074300000}"/>
    <cellStyle name="Normal 20 15 3" xfId="12222" xr:uid="{00000000-0005-0000-0000-000075300000}"/>
    <cellStyle name="Normal 20 15 4" xfId="12223" xr:uid="{00000000-0005-0000-0000-000076300000}"/>
    <cellStyle name="Normal 20 15 5" xfId="12224" xr:uid="{00000000-0005-0000-0000-000077300000}"/>
    <cellStyle name="Normal 20 16" xfId="12225" xr:uid="{00000000-0005-0000-0000-000078300000}"/>
    <cellStyle name="Normal 20 16 2" xfId="12226" xr:uid="{00000000-0005-0000-0000-000079300000}"/>
    <cellStyle name="Normal 20 16 3" xfId="12227" xr:uid="{00000000-0005-0000-0000-00007A300000}"/>
    <cellStyle name="Normal 20 16 4" xfId="12228" xr:uid="{00000000-0005-0000-0000-00007B300000}"/>
    <cellStyle name="Normal 20 17" xfId="12229" xr:uid="{00000000-0005-0000-0000-00007C300000}"/>
    <cellStyle name="Normal 20 18" xfId="12230" xr:uid="{00000000-0005-0000-0000-00007D300000}"/>
    <cellStyle name="Normal 20 19" xfId="12231" xr:uid="{00000000-0005-0000-0000-00007E300000}"/>
    <cellStyle name="Normal 20 2" xfId="12232" xr:uid="{00000000-0005-0000-0000-00007F300000}"/>
    <cellStyle name="Normal 20 2 2" xfId="12233" xr:uid="{00000000-0005-0000-0000-000080300000}"/>
    <cellStyle name="Normal 20 2 2 2" xfId="12234" xr:uid="{00000000-0005-0000-0000-000081300000}"/>
    <cellStyle name="Normal 20 2 2 2 2" xfId="12235" xr:uid="{00000000-0005-0000-0000-000082300000}"/>
    <cellStyle name="Normal 20 2 2 2 2 2" xfId="12236" xr:uid="{00000000-0005-0000-0000-000083300000}"/>
    <cellStyle name="Normal 20 2 2 2 2 3" xfId="12237" xr:uid="{00000000-0005-0000-0000-000084300000}"/>
    <cellStyle name="Normal 20 2 2 2 2 4" xfId="12238" xr:uid="{00000000-0005-0000-0000-000085300000}"/>
    <cellStyle name="Normal 20 2 2 2 3" xfId="12239" xr:uid="{00000000-0005-0000-0000-000086300000}"/>
    <cellStyle name="Normal 20 2 2 2 4" xfId="12240" xr:uid="{00000000-0005-0000-0000-000087300000}"/>
    <cellStyle name="Normal 20 2 2 2 5" xfId="12241" xr:uid="{00000000-0005-0000-0000-000088300000}"/>
    <cellStyle name="Normal 20 2 2 3" xfId="12242" xr:uid="{00000000-0005-0000-0000-000089300000}"/>
    <cellStyle name="Normal 20 2 2 4" xfId="12243" xr:uid="{00000000-0005-0000-0000-00008A300000}"/>
    <cellStyle name="Normal 20 2 2 4 2" xfId="12244" xr:uid="{00000000-0005-0000-0000-00008B300000}"/>
    <cellStyle name="Normal 20 2 2 4 3" xfId="12245" xr:uid="{00000000-0005-0000-0000-00008C300000}"/>
    <cellStyle name="Normal 20 2 2 4 4" xfId="12246" xr:uid="{00000000-0005-0000-0000-00008D300000}"/>
    <cellStyle name="Normal 20 2 2 5" xfId="12247" xr:uid="{00000000-0005-0000-0000-00008E300000}"/>
    <cellStyle name="Normal 20 2 2 6" xfId="12248" xr:uid="{00000000-0005-0000-0000-00008F300000}"/>
    <cellStyle name="Normal 20 2 2 7" xfId="12249" xr:uid="{00000000-0005-0000-0000-000090300000}"/>
    <cellStyle name="Normal 20 3" xfId="12250" xr:uid="{00000000-0005-0000-0000-000091300000}"/>
    <cellStyle name="Normal 20 3 2" xfId="12251" xr:uid="{00000000-0005-0000-0000-000092300000}"/>
    <cellStyle name="Normal 20 3 2 2" xfId="12252" xr:uid="{00000000-0005-0000-0000-000093300000}"/>
    <cellStyle name="Normal 20 4" xfId="12253" xr:uid="{00000000-0005-0000-0000-000094300000}"/>
    <cellStyle name="Normal 20 4 2" xfId="12254" xr:uid="{00000000-0005-0000-0000-000095300000}"/>
    <cellStyle name="Normal 20 5" xfId="12255" xr:uid="{00000000-0005-0000-0000-000096300000}"/>
    <cellStyle name="Normal 20 5 2" xfId="12256" xr:uid="{00000000-0005-0000-0000-000097300000}"/>
    <cellStyle name="Normal 20 6" xfId="12257" xr:uid="{00000000-0005-0000-0000-000098300000}"/>
    <cellStyle name="Normal 20 6 2" xfId="12258" xr:uid="{00000000-0005-0000-0000-000099300000}"/>
    <cellStyle name="Normal 20 7" xfId="12259" xr:uid="{00000000-0005-0000-0000-00009A300000}"/>
    <cellStyle name="Normal 20 7 2" xfId="12260" xr:uid="{00000000-0005-0000-0000-00009B300000}"/>
    <cellStyle name="Normal 20 8" xfId="12261" xr:uid="{00000000-0005-0000-0000-00009C300000}"/>
    <cellStyle name="Normal 20 8 2" xfId="12262" xr:uid="{00000000-0005-0000-0000-00009D300000}"/>
    <cellStyle name="Normal 20 9" xfId="12263" xr:uid="{00000000-0005-0000-0000-00009E300000}"/>
    <cellStyle name="Normal 20 9 2" xfId="12264" xr:uid="{00000000-0005-0000-0000-00009F300000}"/>
    <cellStyle name="Normal 21" xfId="12265" xr:uid="{00000000-0005-0000-0000-0000A0300000}"/>
    <cellStyle name="Normal 21 10" xfId="12266" xr:uid="{00000000-0005-0000-0000-0000A1300000}"/>
    <cellStyle name="Normal 21 10 2" xfId="12267" xr:uid="{00000000-0005-0000-0000-0000A2300000}"/>
    <cellStyle name="Normal 21 11" xfId="12268" xr:uid="{00000000-0005-0000-0000-0000A3300000}"/>
    <cellStyle name="Normal 21 11 2" xfId="12269" xr:uid="{00000000-0005-0000-0000-0000A4300000}"/>
    <cellStyle name="Normal 21 12" xfId="12270" xr:uid="{00000000-0005-0000-0000-0000A5300000}"/>
    <cellStyle name="Normal 21 12 2" xfId="12271" xr:uid="{00000000-0005-0000-0000-0000A6300000}"/>
    <cellStyle name="Normal 21 13" xfId="12272" xr:uid="{00000000-0005-0000-0000-0000A7300000}"/>
    <cellStyle name="Normal 21 14" xfId="12273" xr:uid="{00000000-0005-0000-0000-0000A8300000}"/>
    <cellStyle name="Normal 21 14 2" xfId="12274" xr:uid="{00000000-0005-0000-0000-0000A9300000}"/>
    <cellStyle name="Normal 21 14 2 2" xfId="12275" xr:uid="{00000000-0005-0000-0000-0000AA300000}"/>
    <cellStyle name="Normal 21 14 2 2 2" xfId="12276" xr:uid="{00000000-0005-0000-0000-0000AB300000}"/>
    <cellStyle name="Normal 21 14 2 2 3" xfId="12277" xr:uid="{00000000-0005-0000-0000-0000AC300000}"/>
    <cellStyle name="Normal 21 14 2 2 4" xfId="12278" xr:uid="{00000000-0005-0000-0000-0000AD300000}"/>
    <cellStyle name="Normal 21 14 2 3" xfId="12279" xr:uid="{00000000-0005-0000-0000-0000AE300000}"/>
    <cellStyle name="Normal 21 14 2 4" xfId="12280" xr:uid="{00000000-0005-0000-0000-0000AF300000}"/>
    <cellStyle name="Normal 21 14 2 5" xfId="12281" xr:uid="{00000000-0005-0000-0000-0000B0300000}"/>
    <cellStyle name="Normal 21 14 3" xfId="12282" xr:uid="{00000000-0005-0000-0000-0000B1300000}"/>
    <cellStyle name="Normal 21 14 3 2" xfId="12283" xr:uid="{00000000-0005-0000-0000-0000B2300000}"/>
    <cellStyle name="Normal 21 14 3 3" xfId="12284" xr:uid="{00000000-0005-0000-0000-0000B3300000}"/>
    <cellStyle name="Normal 21 14 3 4" xfId="12285" xr:uid="{00000000-0005-0000-0000-0000B4300000}"/>
    <cellStyle name="Normal 21 14 4" xfId="12286" xr:uid="{00000000-0005-0000-0000-0000B5300000}"/>
    <cellStyle name="Normal 21 14 5" xfId="12287" xr:uid="{00000000-0005-0000-0000-0000B6300000}"/>
    <cellStyle name="Normal 21 14 6" xfId="12288" xr:uid="{00000000-0005-0000-0000-0000B7300000}"/>
    <cellStyle name="Normal 21 15" xfId="12289" xr:uid="{00000000-0005-0000-0000-0000B8300000}"/>
    <cellStyle name="Normal 21 15 2" xfId="12290" xr:uid="{00000000-0005-0000-0000-0000B9300000}"/>
    <cellStyle name="Normal 21 15 3" xfId="12291" xr:uid="{00000000-0005-0000-0000-0000BA300000}"/>
    <cellStyle name="Normal 21 15 4" xfId="12292" xr:uid="{00000000-0005-0000-0000-0000BB300000}"/>
    <cellStyle name="Normal 21 2" xfId="12293" xr:uid="{00000000-0005-0000-0000-0000BC300000}"/>
    <cellStyle name="Normal 21 2 2" xfId="12294" xr:uid="{00000000-0005-0000-0000-0000BD300000}"/>
    <cellStyle name="Normal 21 2 3" xfId="12295" xr:uid="{00000000-0005-0000-0000-0000BE300000}"/>
    <cellStyle name="Normal 21 2 3 2" xfId="12296" xr:uid="{00000000-0005-0000-0000-0000BF300000}"/>
    <cellStyle name="Normal 21 2 3 2 2" xfId="12297" xr:uid="{00000000-0005-0000-0000-0000C0300000}"/>
    <cellStyle name="Normal 21 2 3 2 2 2" xfId="12298" xr:uid="{00000000-0005-0000-0000-0000C1300000}"/>
    <cellStyle name="Normal 21 2 3 2 2 3" xfId="12299" xr:uid="{00000000-0005-0000-0000-0000C2300000}"/>
    <cellStyle name="Normal 21 2 3 2 2 4" xfId="12300" xr:uid="{00000000-0005-0000-0000-0000C3300000}"/>
    <cellStyle name="Normal 21 2 3 2 3" xfId="12301" xr:uid="{00000000-0005-0000-0000-0000C4300000}"/>
    <cellStyle name="Normal 21 2 3 2 4" xfId="12302" xr:uid="{00000000-0005-0000-0000-0000C5300000}"/>
    <cellStyle name="Normal 21 2 3 2 5" xfId="12303" xr:uid="{00000000-0005-0000-0000-0000C6300000}"/>
    <cellStyle name="Normal 21 2 3 3" xfId="12304" xr:uid="{00000000-0005-0000-0000-0000C7300000}"/>
    <cellStyle name="Normal 21 2 3 3 2" xfId="12305" xr:uid="{00000000-0005-0000-0000-0000C8300000}"/>
    <cellStyle name="Normal 21 2 3 3 3" xfId="12306" xr:uid="{00000000-0005-0000-0000-0000C9300000}"/>
    <cellStyle name="Normal 21 2 3 3 4" xfId="12307" xr:uid="{00000000-0005-0000-0000-0000CA300000}"/>
    <cellStyle name="Normal 21 2 3 4" xfId="12308" xr:uid="{00000000-0005-0000-0000-0000CB300000}"/>
    <cellStyle name="Normal 21 2 3 5" xfId="12309" xr:uid="{00000000-0005-0000-0000-0000CC300000}"/>
    <cellStyle name="Normal 21 2 3 6" xfId="12310" xr:uid="{00000000-0005-0000-0000-0000CD300000}"/>
    <cellStyle name="Normal 21 3" xfId="12311" xr:uid="{00000000-0005-0000-0000-0000CE300000}"/>
    <cellStyle name="Normal 21 3 2" xfId="12312" xr:uid="{00000000-0005-0000-0000-0000CF300000}"/>
    <cellStyle name="Normal 21 4" xfId="12313" xr:uid="{00000000-0005-0000-0000-0000D0300000}"/>
    <cellStyle name="Normal 21 4 2" xfId="12314" xr:uid="{00000000-0005-0000-0000-0000D1300000}"/>
    <cellStyle name="Normal 21 5" xfId="12315" xr:uid="{00000000-0005-0000-0000-0000D2300000}"/>
    <cellStyle name="Normal 21 5 2" xfId="12316" xr:uid="{00000000-0005-0000-0000-0000D3300000}"/>
    <cellStyle name="Normal 21 6" xfId="12317" xr:uid="{00000000-0005-0000-0000-0000D4300000}"/>
    <cellStyle name="Normal 21 6 2" xfId="12318" xr:uid="{00000000-0005-0000-0000-0000D5300000}"/>
    <cellStyle name="Normal 21 7" xfId="12319" xr:uid="{00000000-0005-0000-0000-0000D6300000}"/>
    <cellStyle name="Normal 21 7 2" xfId="12320" xr:uid="{00000000-0005-0000-0000-0000D7300000}"/>
    <cellStyle name="Normal 21 8" xfId="12321" xr:uid="{00000000-0005-0000-0000-0000D8300000}"/>
    <cellStyle name="Normal 21 8 2" xfId="12322" xr:uid="{00000000-0005-0000-0000-0000D9300000}"/>
    <cellStyle name="Normal 21 9" xfId="12323" xr:uid="{00000000-0005-0000-0000-0000DA300000}"/>
    <cellStyle name="Normal 21 9 2" xfId="12324" xr:uid="{00000000-0005-0000-0000-0000DB300000}"/>
    <cellStyle name="Normal 22" xfId="12325" xr:uid="{00000000-0005-0000-0000-0000DC300000}"/>
    <cellStyle name="Normal 22 2" xfId="12326" xr:uid="{00000000-0005-0000-0000-0000DD300000}"/>
    <cellStyle name="Normal 22 2 2" xfId="12327" xr:uid="{00000000-0005-0000-0000-0000DE300000}"/>
    <cellStyle name="Normal 22 2 3" xfId="12328" xr:uid="{00000000-0005-0000-0000-0000DF300000}"/>
    <cellStyle name="Normal 22 2 3 2" xfId="12329" xr:uid="{00000000-0005-0000-0000-0000E0300000}"/>
    <cellStyle name="Normal 22 2 3 2 2" xfId="12330" xr:uid="{00000000-0005-0000-0000-0000E1300000}"/>
    <cellStyle name="Normal 22 2 3 2 2 2" xfId="12331" xr:uid="{00000000-0005-0000-0000-0000E2300000}"/>
    <cellStyle name="Normal 22 2 3 2 2 3" xfId="12332" xr:uid="{00000000-0005-0000-0000-0000E3300000}"/>
    <cellStyle name="Normal 22 2 3 2 2 4" xfId="12333" xr:uid="{00000000-0005-0000-0000-0000E4300000}"/>
    <cellStyle name="Normal 22 2 3 2 3" xfId="12334" xr:uid="{00000000-0005-0000-0000-0000E5300000}"/>
    <cellStyle name="Normal 22 2 3 2 4" xfId="12335" xr:uid="{00000000-0005-0000-0000-0000E6300000}"/>
    <cellStyle name="Normal 22 2 3 2 5" xfId="12336" xr:uid="{00000000-0005-0000-0000-0000E7300000}"/>
    <cellStyle name="Normal 22 2 3 3" xfId="12337" xr:uid="{00000000-0005-0000-0000-0000E8300000}"/>
    <cellStyle name="Normal 22 2 3 3 2" xfId="12338" xr:uid="{00000000-0005-0000-0000-0000E9300000}"/>
    <cellStyle name="Normal 22 2 3 3 3" xfId="12339" xr:uid="{00000000-0005-0000-0000-0000EA300000}"/>
    <cellStyle name="Normal 22 2 3 3 4" xfId="12340" xr:uid="{00000000-0005-0000-0000-0000EB300000}"/>
    <cellStyle name="Normal 22 2 3 4" xfId="12341" xr:uid="{00000000-0005-0000-0000-0000EC300000}"/>
    <cellStyle name="Normal 22 2 3 5" xfId="12342" xr:uid="{00000000-0005-0000-0000-0000ED300000}"/>
    <cellStyle name="Normal 22 2 3 6" xfId="12343" xr:uid="{00000000-0005-0000-0000-0000EE300000}"/>
    <cellStyle name="Normal 22 3" xfId="12344" xr:uid="{00000000-0005-0000-0000-0000EF300000}"/>
    <cellStyle name="Normal 22 3 2" xfId="12345" xr:uid="{00000000-0005-0000-0000-0000F0300000}"/>
    <cellStyle name="Normal 22 3 2 2" xfId="12346" xr:uid="{00000000-0005-0000-0000-0000F1300000}"/>
    <cellStyle name="Normal 22 3 2 2 2" xfId="12347" xr:uid="{00000000-0005-0000-0000-0000F2300000}"/>
    <cellStyle name="Normal 22 3 2 2 2 2" xfId="12348" xr:uid="{00000000-0005-0000-0000-0000F3300000}"/>
    <cellStyle name="Normal 22 3 2 2 2 3" xfId="12349" xr:uid="{00000000-0005-0000-0000-0000F4300000}"/>
    <cellStyle name="Normal 22 3 2 2 2 4" xfId="12350" xr:uid="{00000000-0005-0000-0000-0000F5300000}"/>
    <cellStyle name="Normal 22 3 2 2 3" xfId="12351" xr:uid="{00000000-0005-0000-0000-0000F6300000}"/>
    <cellStyle name="Normal 22 3 2 2 4" xfId="12352" xr:uid="{00000000-0005-0000-0000-0000F7300000}"/>
    <cellStyle name="Normal 22 3 2 2 5" xfId="12353" xr:uid="{00000000-0005-0000-0000-0000F8300000}"/>
    <cellStyle name="Normal 22 3 2 3" xfId="12354" xr:uid="{00000000-0005-0000-0000-0000F9300000}"/>
    <cellStyle name="Normal 22 3 2 4" xfId="12355" xr:uid="{00000000-0005-0000-0000-0000FA300000}"/>
    <cellStyle name="Normal 22 3 2 4 2" xfId="12356" xr:uid="{00000000-0005-0000-0000-0000FB300000}"/>
    <cellStyle name="Normal 22 3 2 4 3" xfId="12357" xr:uid="{00000000-0005-0000-0000-0000FC300000}"/>
    <cellStyle name="Normal 22 3 2 4 4" xfId="12358" xr:uid="{00000000-0005-0000-0000-0000FD300000}"/>
    <cellStyle name="Normal 22 3 2 5" xfId="12359" xr:uid="{00000000-0005-0000-0000-0000FE300000}"/>
    <cellStyle name="Normal 22 3 2 6" xfId="12360" xr:uid="{00000000-0005-0000-0000-0000FF300000}"/>
    <cellStyle name="Normal 22 3 2 7" xfId="12361" xr:uid="{00000000-0005-0000-0000-000000310000}"/>
    <cellStyle name="Normal 22 3 3" xfId="12362" xr:uid="{00000000-0005-0000-0000-000001310000}"/>
    <cellStyle name="Normal 22 3 3 2" xfId="12363" xr:uid="{00000000-0005-0000-0000-000002310000}"/>
    <cellStyle name="Normal 22 3 3 2 2" xfId="12364" xr:uid="{00000000-0005-0000-0000-000003310000}"/>
    <cellStyle name="Normal 22 3 3 2 2 2" xfId="12365" xr:uid="{00000000-0005-0000-0000-000004310000}"/>
    <cellStyle name="Normal 22 3 3 2 2 3" xfId="12366" xr:uid="{00000000-0005-0000-0000-000005310000}"/>
    <cellStyle name="Normal 22 3 3 2 2 4" xfId="12367" xr:uid="{00000000-0005-0000-0000-000006310000}"/>
    <cellStyle name="Normal 22 3 3 2 3" xfId="12368" xr:uid="{00000000-0005-0000-0000-000007310000}"/>
    <cellStyle name="Normal 22 3 3 2 4" xfId="12369" xr:uid="{00000000-0005-0000-0000-000008310000}"/>
    <cellStyle name="Normal 22 3 3 2 5" xfId="12370" xr:uid="{00000000-0005-0000-0000-000009310000}"/>
    <cellStyle name="Normal 22 3 3 3" xfId="12371" xr:uid="{00000000-0005-0000-0000-00000A310000}"/>
    <cellStyle name="Normal 22 3 3 3 2" xfId="12372" xr:uid="{00000000-0005-0000-0000-00000B310000}"/>
    <cellStyle name="Normal 22 3 3 3 3" xfId="12373" xr:uid="{00000000-0005-0000-0000-00000C310000}"/>
    <cellStyle name="Normal 22 3 3 3 4" xfId="12374" xr:uid="{00000000-0005-0000-0000-00000D310000}"/>
    <cellStyle name="Normal 22 3 3 4" xfId="12375" xr:uid="{00000000-0005-0000-0000-00000E310000}"/>
    <cellStyle name="Normal 22 3 3 5" xfId="12376" xr:uid="{00000000-0005-0000-0000-00000F310000}"/>
    <cellStyle name="Normal 22 3 3 6" xfId="12377" xr:uid="{00000000-0005-0000-0000-000010310000}"/>
    <cellStyle name="Normal 22 4" xfId="12378" xr:uid="{00000000-0005-0000-0000-000011310000}"/>
    <cellStyle name="Normal 22 4 2" xfId="12379" xr:uid="{00000000-0005-0000-0000-000012310000}"/>
    <cellStyle name="Normal 22 4 2 2" xfId="12380" xr:uid="{00000000-0005-0000-0000-000013310000}"/>
    <cellStyle name="Normal 22 4 2 2 2" xfId="12381" xr:uid="{00000000-0005-0000-0000-000014310000}"/>
    <cellStyle name="Normal 22 4 2 2 2 2" xfId="12382" xr:uid="{00000000-0005-0000-0000-000015310000}"/>
    <cellStyle name="Normal 22 4 2 2 2 3" xfId="12383" xr:uid="{00000000-0005-0000-0000-000016310000}"/>
    <cellStyle name="Normal 22 4 2 2 2 4" xfId="12384" xr:uid="{00000000-0005-0000-0000-000017310000}"/>
    <cellStyle name="Normal 22 4 2 2 3" xfId="12385" xr:uid="{00000000-0005-0000-0000-000018310000}"/>
    <cellStyle name="Normal 22 4 2 2 4" xfId="12386" xr:uid="{00000000-0005-0000-0000-000019310000}"/>
    <cellStyle name="Normal 22 4 2 2 5" xfId="12387" xr:uid="{00000000-0005-0000-0000-00001A310000}"/>
    <cellStyle name="Normal 22 4 2 3" xfId="12388" xr:uid="{00000000-0005-0000-0000-00001B310000}"/>
    <cellStyle name="Normal 22 4 2 3 2" xfId="12389" xr:uid="{00000000-0005-0000-0000-00001C310000}"/>
    <cellStyle name="Normal 22 4 2 3 3" xfId="12390" xr:uid="{00000000-0005-0000-0000-00001D310000}"/>
    <cellStyle name="Normal 22 4 2 3 4" xfId="12391" xr:uid="{00000000-0005-0000-0000-00001E310000}"/>
    <cellStyle name="Normal 22 4 2 4" xfId="12392" xr:uid="{00000000-0005-0000-0000-00001F310000}"/>
    <cellStyle name="Normal 22 4 2 5" xfId="12393" xr:uid="{00000000-0005-0000-0000-000020310000}"/>
    <cellStyle name="Normal 22 4 2 6" xfId="12394" xr:uid="{00000000-0005-0000-0000-000021310000}"/>
    <cellStyle name="Normal 22 4 3" xfId="12395" xr:uid="{00000000-0005-0000-0000-000022310000}"/>
    <cellStyle name="Normal 22 4 4" xfId="12396" xr:uid="{00000000-0005-0000-0000-000023310000}"/>
    <cellStyle name="Normal 22 4 4 2" xfId="12397" xr:uid="{00000000-0005-0000-0000-000024310000}"/>
    <cellStyle name="Normal 22 4 4 2 2" xfId="12398" xr:uid="{00000000-0005-0000-0000-000025310000}"/>
    <cellStyle name="Normal 22 4 4 2 3" xfId="12399" xr:uid="{00000000-0005-0000-0000-000026310000}"/>
    <cellStyle name="Normal 22 4 4 2 4" xfId="12400" xr:uid="{00000000-0005-0000-0000-000027310000}"/>
    <cellStyle name="Normal 22 4 4 3" xfId="12401" xr:uid="{00000000-0005-0000-0000-000028310000}"/>
    <cellStyle name="Normal 22 4 4 4" xfId="12402" xr:uid="{00000000-0005-0000-0000-000029310000}"/>
    <cellStyle name="Normal 22 4 4 5" xfId="12403" xr:uid="{00000000-0005-0000-0000-00002A310000}"/>
    <cellStyle name="Normal 22 4 5" xfId="12404" xr:uid="{00000000-0005-0000-0000-00002B310000}"/>
    <cellStyle name="Normal 22 4 5 2" xfId="12405" xr:uid="{00000000-0005-0000-0000-00002C310000}"/>
    <cellStyle name="Normal 22 4 5 3" xfId="12406" xr:uid="{00000000-0005-0000-0000-00002D310000}"/>
    <cellStyle name="Normal 22 4 5 4" xfId="12407" xr:uid="{00000000-0005-0000-0000-00002E310000}"/>
    <cellStyle name="Normal 22 4 6" xfId="12408" xr:uid="{00000000-0005-0000-0000-00002F310000}"/>
    <cellStyle name="Normal 22 4 7" xfId="12409" xr:uid="{00000000-0005-0000-0000-000030310000}"/>
    <cellStyle name="Normal 22 4 8" xfId="12410" xr:uid="{00000000-0005-0000-0000-000031310000}"/>
    <cellStyle name="Normal 22 5" xfId="12411" xr:uid="{00000000-0005-0000-0000-000032310000}"/>
    <cellStyle name="Normal 22 5 2" xfId="12412" xr:uid="{00000000-0005-0000-0000-000033310000}"/>
    <cellStyle name="Normal 22 5 2 2" xfId="12413" xr:uid="{00000000-0005-0000-0000-000034310000}"/>
    <cellStyle name="Normal 22 5 2 2 2" xfId="12414" xr:uid="{00000000-0005-0000-0000-000035310000}"/>
    <cellStyle name="Normal 22 5 2 2 3" xfId="12415" xr:uid="{00000000-0005-0000-0000-000036310000}"/>
    <cellStyle name="Normal 22 5 2 2 4" xfId="12416" xr:uid="{00000000-0005-0000-0000-000037310000}"/>
    <cellStyle name="Normal 22 5 2 3" xfId="12417" xr:uid="{00000000-0005-0000-0000-000038310000}"/>
    <cellStyle name="Normal 22 5 2 4" xfId="12418" xr:uid="{00000000-0005-0000-0000-000039310000}"/>
    <cellStyle name="Normal 22 5 2 5" xfId="12419" xr:uid="{00000000-0005-0000-0000-00003A310000}"/>
    <cellStyle name="Normal 22 5 3" xfId="12420" xr:uid="{00000000-0005-0000-0000-00003B310000}"/>
    <cellStyle name="Normal 22 5 4" xfId="12421" xr:uid="{00000000-0005-0000-0000-00003C310000}"/>
    <cellStyle name="Normal 22 5 4 2" xfId="12422" xr:uid="{00000000-0005-0000-0000-00003D310000}"/>
    <cellStyle name="Normal 22 5 4 3" xfId="12423" xr:uid="{00000000-0005-0000-0000-00003E310000}"/>
    <cellStyle name="Normal 22 5 4 4" xfId="12424" xr:uid="{00000000-0005-0000-0000-00003F310000}"/>
    <cellStyle name="Normal 22 5 5" xfId="12425" xr:uid="{00000000-0005-0000-0000-000040310000}"/>
    <cellStyle name="Normal 22 5 6" xfId="12426" xr:uid="{00000000-0005-0000-0000-000041310000}"/>
    <cellStyle name="Normal 22 5 7" xfId="12427" xr:uid="{00000000-0005-0000-0000-000042310000}"/>
    <cellStyle name="Normal 22 6" xfId="12428" xr:uid="{00000000-0005-0000-0000-000043310000}"/>
    <cellStyle name="Normal 22 7" xfId="12429" xr:uid="{00000000-0005-0000-0000-000044310000}"/>
    <cellStyle name="Normal 22 8" xfId="12430" xr:uid="{00000000-0005-0000-0000-000045310000}"/>
    <cellStyle name="Normal 22 8 2" xfId="12431" xr:uid="{00000000-0005-0000-0000-000046310000}"/>
    <cellStyle name="Normal 22 8 3" xfId="12432" xr:uid="{00000000-0005-0000-0000-000047310000}"/>
    <cellStyle name="Normal 22 8 4" xfId="12433" xr:uid="{00000000-0005-0000-0000-000048310000}"/>
    <cellStyle name="Normal 23" xfId="12434" xr:uid="{00000000-0005-0000-0000-000049310000}"/>
    <cellStyle name="Normal 23 2" xfId="12435" xr:uid="{00000000-0005-0000-0000-00004A310000}"/>
    <cellStyle name="Normal 23 2 2" xfId="12436" xr:uid="{00000000-0005-0000-0000-00004B310000}"/>
    <cellStyle name="Normal 23 3" xfId="12437" xr:uid="{00000000-0005-0000-0000-00004C310000}"/>
    <cellStyle name="Normal 23 3 2" xfId="12438" xr:uid="{00000000-0005-0000-0000-00004D310000}"/>
    <cellStyle name="Normal 23 4" xfId="12439" xr:uid="{00000000-0005-0000-0000-00004E310000}"/>
    <cellStyle name="Normal 23 4 2" xfId="12440" xr:uid="{00000000-0005-0000-0000-00004F310000}"/>
    <cellStyle name="Normal 23 4 2 2" xfId="12441" xr:uid="{00000000-0005-0000-0000-000050310000}"/>
    <cellStyle name="Normal 23 4 2 2 2" xfId="12442" xr:uid="{00000000-0005-0000-0000-000051310000}"/>
    <cellStyle name="Normal 23 4 2 2 3" xfId="12443" xr:uid="{00000000-0005-0000-0000-000052310000}"/>
    <cellStyle name="Normal 23 4 2 2 4" xfId="12444" xr:uid="{00000000-0005-0000-0000-000053310000}"/>
    <cellStyle name="Normal 23 4 2 3" xfId="12445" xr:uid="{00000000-0005-0000-0000-000054310000}"/>
    <cellStyle name="Normal 23 4 2 4" xfId="12446" xr:uid="{00000000-0005-0000-0000-000055310000}"/>
    <cellStyle name="Normal 23 4 2 5" xfId="12447" xr:uid="{00000000-0005-0000-0000-000056310000}"/>
    <cellStyle name="Normal 23 4 3" xfId="12448" xr:uid="{00000000-0005-0000-0000-000057310000}"/>
    <cellStyle name="Normal 23 4 4" xfId="12449" xr:uid="{00000000-0005-0000-0000-000058310000}"/>
    <cellStyle name="Normal 23 4 4 2" xfId="12450" xr:uid="{00000000-0005-0000-0000-000059310000}"/>
    <cellStyle name="Normal 23 4 4 3" xfId="12451" xr:uid="{00000000-0005-0000-0000-00005A310000}"/>
    <cellStyle name="Normal 23 4 4 4" xfId="12452" xr:uid="{00000000-0005-0000-0000-00005B310000}"/>
    <cellStyle name="Normal 23 4 5" xfId="12453" xr:uid="{00000000-0005-0000-0000-00005C310000}"/>
    <cellStyle name="Normal 23 4 6" xfId="12454" xr:uid="{00000000-0005-0000-0000-00005D310000}"/>
    <cellStyle name="Normal 23 4 7" xfId="12455" xr:uid="{00000000-0005-0000-0000-00005E310000}"/>
    <cellStyle name="Normal 23 5" xfId="12456" xr:uid="{00000000-0005-0000-0000-00005F310000}"/>
    <cellStyle name="Normal 23 6" xfId="12457" xr:uid="{00000000-0005-0000-0000-000060310000}"/>
    <cellStyle name="Normal 23 7" xfId="12458" xr:uid="{00000000-0005-0000-0000-000061310000}"/>
    <cellStyle name="Normal 23 8" xfId="12459" xr:uid="{00000000-0005-0000-0000-000062310000}"/>
    <cellStyle name="Normal 23 8 2" xfId="12460" xr:uid="{00000000-0005-0000-0000-000063310000}"/>
    <cellStyle name="Normal 23 8 3" xfId="12461" xr:uid="{00000000-0005-0000-0000-000064310000}"/>
    <cellStyle name="Normal 23 8 4" xfId="12462" xr:uid="{00000000-0005-0000-0000-000065310000}"/>
    <cellStyle name="Normal 24" xfId="12463" xr:uid="{00000000-0005-0000-0000-000066310000}"/>
    <cellStyle name="Normal 24 2" xfId="12464" xr:uid="{00000000-0005-0000-0000-000067310000}"/>
    <cellStyle name="Normal 24 2 2" xfId="12465" xr:uid="{00000000-0005-0000-0000-000068310000}"/>
    <cellStyle name="Normal 24 2 3" xfId="12466" xr:uid="{00000000-0005-0000-0000-000069310000}"/>
    <cellStyle name="Normal 24 2 3 2" xfId="12467" xr:uid="{00000000-0005-0000-0000-00006A310000}"/>
    <cellStyle name="Normal 24 2 3 2 2" xfId="12468" xr:uid="{00000000-0005-0000-0000-00006B310000}"/>
    <cellStyle name="Normal 24 2 3 2 2 2" xfId="12469" xr:uid="{00000000-0005-0000-0000-00006C310000}"/>
    <cellStyle name="Normal 24 2 3 2 2 3" xfId="12470" xr:uid="{00000000-0005-0000-0000-00006D310000}"/>
    <cellStyle name="Normal 24 2 3 2 2 4" xfId="12471" xr:uid="{00000000-0005-0000-0000-00006E310000}"/>
    <cellStyle name="Normal 24 2 3 2 3" xfId="12472" xr:uid="{00000000-0005-0000-0000-00006F310000}"/>
    <cellStyle name="Normal 24 2 3 2 4" xfId="12473" xr:uid="{00000000-0005-0000-0000-000070310000}"/>
    <cellStyle name="Normal 24 2 3 2 5" xfId="12474" xr:uid="{00000000-0005-0000-0000-000071310000}"/>
    <cellStyle name="Normal 24 2 3 3" xfId="12475" xr:uid="{00000000-0005-0000-0000-000072310000}"/>
    <cellStyle name="Normal 24 2 3 3 2" xfId="12476" xr:uid="{00000000-0005-0000-0000-000073310000}"/>
    <cellStyle name="Normal 24 2 3 3 3" xfId="12477" xr:uid="{00000000-0005-0000-0000-000074310000}"/>
    <cellStyle name="Normal 24 2 3 3 4" xfId="12478" xr:uid="{00000000-0005-0000-0000-000075310000}"/>
    <cellStyle name="Normal 24 2 3 4" xfId="12479" xr:uid="{00000000-0005-0000-0000-000076310000}"/>
    <cellStyle name="Normal 24 2 3 5" xfId="12480" xr:uid="{00000000-0005-0000-0000-000077310000}"/>
    <cellStyle name="Normal 24 2 3 6" xfId="12481" xr:uid="{00000000-0005-0000-0000-000078310000}"/>
    <cellStyle name="Normal 24 3" xfId="12482" xr:uid="{00000000-0005-0000-0000-000079310000}"/>
    <cellStyle name="Normal 24 3 2" xfId="12483" xr:uid="{00000000-0005-0000-0000-00007A310000}"/>
    <cellStyle name="Normal 24 3 2 2" xfId="12484" xr:uid="{00000000-0005-0000-0000-00007B310000}"/>
    <cellStyle name="Normal 24 3 2 2 2" xfId="12485" xr:uid="{00000000-0005-0000-0000-00007C310000}"/>
    <cellStyle name="Normal 24 3 2 2 2 2" xfId="12486" xr:uid="{00000000-0005-0000-0000-00007D310000}"/>
    <cellStyle name="Normal 24 3 2 2 2 3" xfId="12487" xr:uid="{00000000-0005-0000-0000-00007E310000}"/>
    <cellStyle name="Normal 24 3 2 2 2 4" xfId="12488" xr:uid="{00000000-0005-0000-0000-00007F310000}"/>
    <cellStyle name="Normal 24 3 2 2 3" xfId="12489" xr:uid="{00000000-0005-0000-0000-000080310000}"/>
    <cellStyle name="Normal 24 3 2 2 4" xfId="12490" xr:uid="{00000000-0005-0000-0000-000081310000}"/>
    <cellStyle name="Normal 24 3 2 2 5" xfId="12491" xr:uid="{00000000-0005-0000-0000-000082310000}"/>
    <cellStyle name="Normal 24 3 2 3" xfId="12492" xr:uid="{00000000-0005-0000-0000-000083310000}"/>
    <cellStyle name="Normal 24 3 2 4" xfId="12493" xr:uid="{00000000-0005-0000-0000-000084310000}"/>
    <cellStyle name="Normal 24 3 2 4 2" xfId="12494" xr:uid="{00000000-0005-0000-0000-000085310000}"/>
    <cellStyle name="Normal 24 3 2 4 3" xfId="12495" xr:uid="{00000000-0005-0000-0000-000086310000}"/>
    <cellStyle name="Normal 24 3 2 4 4" xfId="12496" xr:uid="{00000000-0005-0000-0000-000087310000}"/>
    <cellStyle name="Normal 24 3 2 5" xfId="12497" xr:uid="{00000000-0005-0000-0000-000088310000}"/>
    <cellStyle name="Normal 24 3 2 6" xfId="12498" xr:uid="{00000000-0005-0000-0000-000089310000}"/>
    <cellStyle name="Normal 24 3 2 7" xfId="12499" xr:uid="{00000000-0005-0000-0000-00008A310000}"/>
    <cellStyle name="Normal 24 4" xfId="12500" xr:uid="{00000000-0005-0000-0000-00008B310000}"/>
    <cellStyle name="Normal 24 5" xfId="12501" xr:uid="{00000000-0005-0000-0000-00008C310000}"/>
    <cellStyle name="Normal 24 5 2" xfId="12502" xr:uid="{00000000-0005-0000-0000-00008D310000}"/>
    <cellStyle name="Normal 24 5 2 2" xfId="12503" xr:uid="{00000000-0005-0000-0000-00008E310000}"/>
    <cellStyle name="Normal 24 5 2 2 2" xfId="12504" xr:uid="{00000000-0005-0000-0000-00008F310000}"/>
    <cellStyle name="Normal 24 5 2 2 3" xfId="12505" xr:uid="{00000000-0005-0000-0000-000090310000}"/>
    <cellStyle name="Normal 24 5 2 2 4" xfId="12506" xr:uid="{00000000-0005-0000-0000-000091310000}"/>
    <cellStyle name="Normal 24 5 2 3" xfId="12507" xr:uid="{00000000-0005-0000-0000-000092310000}"/>
    <cellStyle name="Normal 24 5 2 4" xfId="12508" xr:uid="{00000000-0005-0000-0000-000093310000}"/>
    <cellStyle name="Normal 24 5 2 5" xfId="12509" xr:uid="{00000000-0005-0000-0000-000094310000}"/>
    <cellStyle name="Normal 24 5 3" xfId="12510" xr:uid="{00000000-0005-0000-0000-000095310000}"/>
    <cellStyle name="Normal 24 5 4" xfId="12511" xr:uid="{00000000-0005-0000-0000-000096310000}"/>
    <cellStyle name="Normal 24 5 4 2" xfId="12512" xr:uid="{00000000-0005-0000-0000-000097310000}"/>
    <cellStyle name="Normal 24 5 4 3" xfId="12513" xr:uid="{00000000-0005-0000-0000-000098310000}"/>
    <cellStyle name="Normal 24 5 4 4" xfId="12514" xr:uid="{00000000-0005-0000-0000-000099310000}"/>
    <cellStyle name="Normal 24 5 5" xfId="12515" xr:uid="{00000000-0005-0000-0000-00009A310000}"/>
    <cellStyle name="Normal 24 5 6" xfId="12516" xr:uid="{00000000-0005-0000-0000-00009B310000}"/>
    <cellStyle name="Normal 24 5 7" xfId="12517" xr:uid="{00000000-0005-0000-0000-00009C310000}"/>
    <cellStyle name="Normal 24 6" xfId="12518" xr:uid="{00000000-0005-0000-0000-00009D310000}"/>
    <cellStyle name="Normal 24 7" xfId="12519" xr:uid="{00000000-0005-0000-0000-00009E310000}"/>
    <cellStyle name="Normal 24 8" xfId="12520" xr:uid="{00000000-0005-0000-0000-00009F310000}"/>
    <cellStyle name="Normal 24 8 2" xfId="12521" xr:uid="{00000000-0005-0000-0000-0000A0310000}"/>
    <cellStyle name="Normal 24 8 3" xfId="12522" xr:uid="{00000000-0005-0000-0000-0000A1310000}"/>
    <cellStyle name="Normal 24 8 4" xfId="12523" xr:uid="{00000000-0005-0000-0000-0000A2310000}"/>
    <cellStyle name="Normal 25" xfId="12524" xr:uid="{00000000-0005-0000-0000-0000A3310000}"/>
    <cellStyle name="Normal 25 2" xfId="12525" xr:uid="{00000000-0005-0000-0000-0000A4310000}"/>
    <cellStyle name="Normal 25 2 2" xfId="12526" xr:uid="{00000000-0005-0000-0000-0000A5310000}"/>
    <cellStyle name="Normal 25 2 2 2" xfId="12527" xr:uid="{00000000-0005-0000-0000-0000A6310000}"/>
    <cellStyle name="Normal 25 3" xfId="12528" xr:uid="{00000000-0005-0000-0000-0000A7310000}"/>
    <cellStyle name="Normal 25 3 2" xfId="12529" xr:uid="{00000000-0005-0000-0000-0000A8310000}"/>
    <cellStyle name="Normal 25 4" xfId="12530" xr:uid="{00000000-0005-0000-0000-0000A9310000}"/>
    <cellStyle name="Normal 25 5" xfId="12531" xr:uid="{00000000-0005-0000-0000-0000AA310000}"/>
    <cellStyle name="Normal 25 5 2" xfId="12532" xr:uid="{00000000-0005-0000-0000-0000AB310000}"/>
    <cellStyle name="Normal 25 5 2 2" xfId="12533" xr:uid="{00000000-0005-0000-0000-0000AC310000}"/>
    <cellStyle name="Normal 25 5 2 2 2" xfId="12534" xr:uid="{00000000-0005-0000-0000-0000AD310000}"/>
    <cellStyle name="Normal 25 5 2 2 3" xfId="12535" xr:uid="{00000000-0005-0000-0000-0000AE310000}"/>
    <cellStyle name="Normal 25 5 2 2 4" xfId="12536" xr:uid="{00000000-0005-0000-0000-0000AF310000}"/>
    <cellStyle name="Normal 25 5 2 3" xfId="12537" xr:uid="{00000000-0005-0000-0000-0000B0310000}"/>
    <cellStyle name="Normal 25 5 2 4" xfId="12538" xr:uid="{00000000-0005-0000-0000-0000B1310000}"/>
    <cellStyle name="Normal 25 5 2 5" xfId="12539" xr:uid="{00000000-0005-0000-0000-0000B2310000}"/>
    <cellStyle name="Normal 25 5 3" xfId="12540" xr:uid="{00000000-0005-0000-0000-0000B3310000}"/>
    <cellStyle name="Normal 25 5 3 2" xfId="12541" xr:uid="{00000000-0005-0000-0000-0000B4310000}"/>
    <cellStyle name="Normal 25 5 3 3" xfId="12542" xr:uid="{00000000-0005-0000-0000-0000B5310000}"/>
    <cellStyle name="Normal 25 5 3 4" xfId="12543" xr:uid="{00000000-0005-0000-0000-0000B6310000}"/>
    <cellStyle name="Normal 25 5 4" xfId="12544" xr:uid="{00000000-0005-0000-0000-0000B7310000}"/>
    <cellStyle name="Normal 25 5 5" xfId="12545" xr:uid="{00000000-0005-0000-0000-0000B8310000}"/>
    <cellStyle name="Normal 25 5 6" xfId="12546" xr:uid="{00000000-0005-0000-0000-0000B9310000}"/>
    <cellStyle name="Normal 25 6" xfId="12547" xr:uid="{00000000-0005-0000-0000-0000BA310000}"/>
    <cellStyle name="Normal 25 6 2" xfId="12548" xr:uid="{00000000-0005-0000-0000-0000BB310000}"/>
    <cellStyle name="Normal 25 6 3" xfId="12549" xr:uid="{00000000-0005-0000-0000-0000BC310000}"/>
    <cellStyle name="Normal 25 6 4" xfId="12550" xr:uid="{00000000-0005-0000-0000-0000BD310000}"/>
    <cellStyle name="Normal 26" xfId="12551" xr:uid="{00000000-0005-0000-0000-0000BE310000}"/>
    <cellStyle name="Normal 26 2" xfId="12552" xr:uid="{00000000-0005-0000-0000-0000BF310000}"/>
    <cellStyle name="Normal 26 2 2" xfId="12553" xr:uid="{00000000-0005-0000-0000-0000C0310000}"/>
    <cellStyle name="Normal 26 2 2 2" xfId="12554" xr:uid="{00000000-0005-0000-0000-0000C1310000}"/>
    <cellStyle name="Normal 26 3" xfId="12555" xr:uid="{00000000-0005-0000-0000-0000C2310000}"/>
    <cellStyle name="Normal 26 3 2" xfId="12556" xr:uid="{00000000-0005-0000-0000-0000C3310000}"/>
    <cellStyle name="Normal 26 3 3" xfId="12557" xr:uid="{00000000-0005-0000-0000-0000C4310000}"/>
    <cellStyle name="Normal 26 3 4" xfId="12558" xr:uid="{00000000-0005-0000-0000-0000C5310000}"/>
    <cellStyle name="Normal 26 3 4 2" xfId="12559" xr:uid="{00000000-0005-0000-0000-0000C6310000}"/>
    <cellStyle name="Normal 26 3 4 3" xfId="12560" xr:uid="{00000000-0005-0000-0000-0000C7310000}"/>
    <cellStyle name="Normal 26 3 4 4" xfId="12561" xr:uid="{00000000-0005-0000-0000-0000C8310000}"/>
    <cellStyle name="Normal 26 4" xfId="12562" xr:uid="{00000000-0005-0000-0000-0000C9310000}"/>
    <cellStyle name="Normal 26 4 2" xfId="12563" xr:uid="{00000000-0005-0000-0000-0000CA310000}"/>
    <cellStyle name="Normal 26 4 3" xfId="12564" xr:uid="{00000000-0005-0000-0000-0000CB310000}"/>
    <cellStyle name="Normal 26 4 3 2" xfId="12565" xr:uid="{00000000-0005-0000-0000-0000CC310000}"/>
    <cellStyle name="Normal 26 4 3 3" xfId="12566" xr:uid="{00000000-0005-0000-0000-0000CD310000}"/>
    <cellStyle name="Normal 26 4 3 4" xfId="12567" xr:uid="{00000000-0005-0000-0000-0000CE310000}"/>
    <cellStyle name="Normal 26 5" xfId="12568" xr:uid="{00000000-0005-0000-0000-0000CF310000}"/>
    <cellStyle name="Normal 26 5 2" xfId="12569" xr:uid="{00000000-0005-0000-0000-0000D0310000}"/>
    <cellStyle name="Normal 26 5 2 2" xfId="12570" xr:uid="{00000000-0005-0000-0000-0000D1310000}"/>
    <cellStyle name="Normal 26 5 2 2 2" xfId="12571" xr:uid="{00000000-0005-0000-0000-0000D2310000}"/>
    <cellStyle name="Normal 26 5 2 2 3" xfId="12572" xr:uid="{00000000-0005-0000-0000-0000D3310000}"/>
    <cellStyle name="Normal 26 5 2 2 4" xfId="12573" xr:uid="{00000000-0005-0000-0000-0000D4310000}"/>
    <cellStyle name="Normal 26 5 2 3" xfId="12574" xr:uid="{00000000-0005-0000-0000-0000D5310000}"/>
    <cellStyle name="Normal 26 5 2 4" xfId="12575" xr:uid="{00000000-0005-0000-0000-0000D6310000}"/>
    <cellStyle name="Normal 26 5 2 5" xfId="12576" xr:uid="{00000000-0005-0000-0000-0000D7310000}"/>
    <cellStyle name="Normal 26 5 3" xfId="12577" xr:uid="{00000000-0005-0000-0000-0000D8310000}"/>
    <cellStyle name="Normal 26 5 3 2" xfId="12578" xr:uid="{00000000-0005-0000-0000-0000D9310000}"/>
    <cellStyle name="Normal 26 5 3 3" xfId="12579" xr:uid="{00000000-0005-0000-0000-0000DA310000}"/>
    <cellStyle name="Normal 26 5 3 4" xfId="12580" xr:uid="{00000000-0005-0000-0000-0000DB310000}"/>
    <cellStyle name="Normal 26 5 4" xfId="12581" xr:uid="{00000000-0005-0000-0000-0000DC310000}"/>
    <cellStyle name="Normal 26 5 5" xfId="12582" xr:uid="{00000000-0005-0000-0000-0000DD310000}"/>
    <cellStyle name="Normal 26 5 6" xfId="12583" xr:uid="{00000000-0005-0000-0000-0000DE310000}"/>
    <cellStyle name="Normal 26 6" xfId="12584" xr:uid="{00000000-0005-0000-0000-0000DF310000}"/>
    <cellStyle name="Normal 26 6 2" xfId="12585" xr:uid="{00000000-0005-0000-0000-0000E0310000}"/>
    <cellStyle name="Normal 26 6 3" xfId="12586" xr:uid="{00000000-0005-0000-0000-0000E1310000}"/>
    <cellStyle name="Normal 26 6 4" xfId="12587" xr:uid="{00000000-0005-0000-0000-0000E2310000}"/>
    <cellStyle name="Normal 27" xfId="12588" xr:uid="{00000000-0005-0000-0000-0000E3310000}"/>
    <cellStyle name="Normal 27 2" xfId="12589" xr:uid="{00000000-0005-0000-0000-0000E4310000}"/>
    <cellStyle name="Normal 27 2 2" xfId="12590" xr:uid="{00000000-0005-0000-0000-0000E5310000}"/>
    <cellStyle name="Normal 27 3" xfId="12591" xr:uid="{00000000-0005-0000-0000-0000E6310000}"/>
    <cellStyle name="Normal 27 3 2" xfId="12592" xr:uid="{00000000-0005-0000-0000-0000E7310000}"/>
    <cellStyle name="Normal 27 4" xfId="12593" xr:uid="{00000000-0005-0000-0000-0000E8310000}"/>
    <cellStyle name="Normal 27 5" xfId="12594" xr:uid="{00000000-0005-0000-0000-0000E9310000}"/>
    <cellStyle name="Normal 27 5 2" xfId="12595" xr:uid="{00000000-0005-0000-0000-0000EA310000}"/>
    <cellStyle name="Normal 27 5 2 2" xfId="12596" xr:uid="{00000000-0005-0000-0000-0000EB310000}"/>
    <cellStyle name="Normal 27 5 2 2 2" xfId="12597" xr:uid="{00000000-0005-0000-0000-0000EC310000}"/>
    <cellStyle name="Normal 27 5 2 2 3" xfId="12598" xr:uid="{00000000-0005-0000-0000-0000ED310000}"/>
    <cellStyle name="Normal 27 5 2 2 4" xfId="12599" xr:uid="{00000000-0005-0000-0000-0000EE310000}"/>
    <cellStyle name="Normal 27 5 2 3" xfId="12600" xr:uid="{00000000-0005-0000-0000-0000EF310000}"/>
    <cellStyle name="Normal 27 5 2 4" xfId="12601" xr:uid="{00000000-0005-0000-0000-0000F0310000}"/>
    <cellStyle name="Normal 27 5 2 5" xfId="12602" xr:uid="{00000000-0005-0000-0000-0000F1310000}"/>
    <cellStyle name="Normal 27 5 3" xfId="12603" xr:uid="{00000000-0005-0000-0000-0000F2310000}"/>
    <cellStyle name="Normal 27 5 3 2" xfId="12604" xr:uid="{00000000-0005-0000-0000-0000F3310000}"/>
    <cellStyle name="Normal 27 5 3 3" xfId="12605" xr:uid="{00000000-0005-0000-0000-0000F4310000}"/>
    <cellStyle name="Normal 27 5 3 4" xfId="12606" xr:uid="{00000000-0005-0000-0000-0000F5310000}"/>
    <cellStyle name="Normal 27 5 4" xfId="12607" xr:uid="{00000000-0005-0000-0000-0000F6310000}"/>
    <cellStyle name="Normal 27 5 5" xfId="12608" xr:uid="{00000000-0005-0000-0000-0000F7310000}"/>
    <cellStyle name="Normal 27 5 6" xfId="12609" xr:uid="{00000000-0005-0000-0000-0000F8310000}"/>
    <cellStyle name="Normal 28" xfId="12610" xr:uid="{00000000-0005-0000-0000-0000F9310000}"/>
    <cellStyle name="Normal 28 2" xfId="12611" xr:uid="{00000000-0005-0000-0000-0000FA310000}"/>
    <cellStyle name="Normal 28 2 2" xfId="12612" xr:uid="{00000000-0005-0000-0000-0000FB310000}"/>
    <cellStyle name="Normal 28 3" xfId="12613" xr:uid="{00000000-0005-0000-0000-0000FC310000}"/>
    <cellStyle name="Normal 28 3 2" xfId="12614" xr:uid="{00000000-0005-0000-0000-0000FD310000}"/>
    <cellStyle name="Normal 28 4" xfId="12615" xr:uid="{00000000-0005-0000-0000-0000FE310000}"/>
    <cellStyle name="Normal 28 5" xfId="12616" xr:uid="{00000000-0005-0000-0000-0000FF310000}"/>
    <cellStyle name="Normal 28 5 2" xfId="12617" xr:uid="{00000000-0005-0000-0000-000000320000}"/>
    <cellStyle name="Normal 28 5 2 2" xfId="12618" xr:uid="{00000000-0005-0000-0000-000001320000}"/>
    <cellStyle name="Normal 28 5 2 2 2" xfId="12619" xr:uid="{00000000-0005-0000-0000-000002320000}"/>
    <cellStyle name="Normal 28 5 2 2 3" xfId="12620" xr:uid="{00000000-0005-0000-0000-000003320000}"/>
    <cellStyle name="Normal 28 5 2 2 4" xfId="12621" xr:uid="{00000000-0005-0000-0000-000004320000}"/>
    <cellStyle name="Normal 28 5 2 3" xfId="12622" xr:uid="{00000000-0005-0000-0000-000005320000}"/>
    <cellStyle name="Normal 28 5 2 4" xfId="12623" xr:uid="{00000000-0005-0000-0000-000006320000}"/>
    <cellStyle name="Normal 28 5 2 5" xfId="12624" xr:uid="{00000000-0005-0000-0000-000007320000}"/>
    <cellStyle name="Normal 28 5 3" xfId="12625" xr:uid="{00000000-0005-0000-0000-000008320000}"/>
    <cellStyle name="Normal 28 5 3 2" xfId="12626" xr:uid="{00000000-0005-0000-0000-000009320000}"/>
    <cellStyle name="Normal 28 5 3 3" xfId="12627" xr:uid="{00000000-0005-0000-0000-00000A320000}"/>
    <cellStyle name="Normal 28 5 3 4" xfId="12628" xr:uid="{00000000-0005-0000-0000-00000B320000}"/>
    <cellStyle name="Normal 28 5 4" xfId="12629" xr:uid="{00000000-0005-0000-0000-00000C320000}"/>
    <cellStyle name="Normal 28 5 5" xfId="12630" xr:uid="{00000000-0005-0000-0000-00000D320000}"/>
    <cellStyle name="Normal 28 5 6" xfId="12631" xr:uid="{00000000-0005-0000-0000-00000E320000}"/>
    <cellStyle name="Normal 29" xfId="12632" xr:uid="{00000000-0005-0000-0000-00000F320000}"/>
    <cellStyle name="Normal 29 10" xfId="12633" xr:uid="{00000000-0005-0000-0000-000010320000}"/>
    <cellStyle name="Normal 29 10 2" xfId="12634" xr:uid="{00000000-0005-0000-0000-000011320000}"/>
    <cellStyle name="Normal 29 11" xfId="12635" xr:uid="{00000000-0005-0000-0000-000012320000}"/>
    <cellStyle name="Normal 29 11 2" xfId="12636" xr:uid="{00000000-0005-0000-0000-000013320000}"/>
    <cellStyle name="Normal 29 12" xfId="12637" xr:uid="{00000000-0005-0000-0000-000014320000}"/>
    <cellStyle name="Normal 29 12 2" xfId="12638" xr:uid="{00000000-0005-0000-0000-000015320000}"/>
    <cellStyle name="Normal 29 13" xfId="12639" xr:uid="{00000000-0005-0000-0000-000016320000}"/>
    <cellStyle name="Normal 29 13 2" xfId="12640" xr:uid="{00000000-0005-0000-0000-000017320000}"/>
    <cellStyle name="Normal 29 13 2 2" xfId="12641" xr:uid="{00000000-0005-0000-0000-000018320000}"/>
    <cellStyle name="Normal 29 13 2 3" xfId="12642" xr:uid="{00000000-0005-0000-0000-000019320000}"/>
    <cellStyle name="Normal 29 13 2 4" xfId="12643" xr:uid="{00000000-0005-0000-0000-00001A320000}"/>
    <cellStyle name="Normal 29 13 3" xfId="12644" xr:uid="{00000000-0005-0000-0000-00001B320000}"/>
    <cellStyle name="Normal 29 13 4" xfId="12645" xr:uid="{00000000-0005-0000-0000-00001C320000}"/>
    <cellStyle name="Normal 29 13 5" xfId="12646" xr:uid="{00000000-0005-0000-0000-00001D320000}"/>
    <cellStyle name="Normal 29 14" xfId="12647" xr:uid="{00000000-0005-0000-0000-00001E320000}"/>
    <cellStyle name="Normal 29 14 2" xfId="12648" xr:uid="{00000000-0005-0000-0000-00001F320000}"/>
    <cellStyle name="Normal 29 14 3" xfId="12649" xr:uid="{00000000-0005-0000-0000-000020320000}"/>
    <cellStyle name="Normal 29 14 4" xfId="12650" xr:uid="{00000000-0005-0000-0000-000021320000}"/>
    <cellStyle name="Normal 29 15" xfId="12651" xr:uid="{00000000-0005-0000-0000-000022320000}"/>
    <cellStyle name="Normal 29 16" xfId="12652" xr:uid="{00000000-0005-0000-0000-000023320000}"/>
    <cellStyle name="Normal 29 17" xfId="12653" xr:uid="{00000000-0005-0000-0000-000024320000}"/>
    <cellStyle name="Normal 29 2" xfId="12654" xr:uid="{00000000-0005-0000-0000-000025320000}"/>
    <cellStyle name="Normal 29 2 2" xfId="12655" xr:uid="{00000000-0005-0000-0000-000026320000}"/>
    <cellStyle name="Normal 29 3" xfId="12656" xr:uid="{00000000-0005-0000-0000-000027320000}"/>
    <cellStyle name="Normal 29 3 2" xfId="12657" xr:uid="{00000000-0005-0000-0000-000028320000}"/>
    <cellStyle name="Normal 29 4" xfId="12658" xr:uid="{00000000-0005-0000-0000-000029320000}"/>
    <cellStyle name="Normal 29 4 2" xfId="12659" xr:uid="{00000000-0005-0000-0000-00002A320000}"/>
    <cellStyle name="Normal 29 5" xfId="12660" xr:uid="{00000000-0005-0000-0000-00002B320000}"/>
    <cellStyle name="Normal 29 5 2" xfId="12661" xr:uid="{00000000-0005-0000-0000-00002C320000}"/>
    <cellStyle name="Normal 29 6" xfId="12662" xr:uid="{00000000-0005-0000-0000-00002D320000}"/>
    <cellStyle name="Normal 29 6 2" xfId="12663" xr:uid="{00000000-0005-0000-0000-00002E320000}"/>
    <cellStyle name="Normal 29 7" xfId="12664" xr:uid="{00000000-0005-0000-0000-00002F320000}"/>
    <cellStyle name="Normal 29 7 2" xfId="12665" xr:uid="{00000000-0005-0000-0000-000030320000}"/>
    <cellStyle name="Normal 29 8" xfId="12666" xr:uid="{00000000-0005-0000-0000-000031320000}"/>
    <cellStyle name="Normal 29 8 2" xfId="12667" xr:uid="{00000000-0005-0000-0000-000032320000}"/>
    <cellStyle name="Normal 29 9" xfId="12668" xr:uid="{00000000-0005-0000-0000-000033320000}"/>
    <cellStyle name="Normal 29 9 2" xfId="12669" xr:uid="{00000000-0005-0000-0000-000034320000}"/>
    <cellStyle name="Normal 3" xfId="12" xr:uid="{00000000-0005-0000-0000-000035320000}"/>
    <cellStyle name="Normal 3 10" xfId="12670" xr:uid="{00000000-0005-0000-0000-000036320000}"/>
    <cellStyle name="Normal 3 10 2" xfId="12671" xr:uid="{00000000-0005-0000-0000-000037320000}"/>
    <cellStyle name="Normal 3 10 2 2" xfId="12672" xr:uid="{00000000-0005-0000-0000-000038320000}"/>
    <cellStyle name="Normal 3 10 2 3" xfId="12673" xr:uid="{00000000-0005-0000-0000-000039320000}"/>
    <cellStyle name="Normal 3 10 2 3 2" xfId="12674" xr:uid="{00000000-0005-0000-0000-00003A320000}"/>
    <cellStyle name="Normal 3 10 2 3 2 2" xfId="12675" xr:uid="{00000000-0005-0000-0000-00003B320000}"/>
    <cellStyle name="Normal 3 10 2 3 2 3" xfId="12676" xr:uid="{00000000-0005-0000-0000-00003C320000}"/>
    <cellStyle name="Normal 3 10 2 3 2 4" xfId="12677" xr:uid="{00000000-0005-0000-0000-00003D320000}"/>
    <cellStyle name="Normal 3 10 2 3 3" xfId="12678" xr:uid="{00000000-0005-0000-0000-00003E320000}"/>
    <cellStyle name="Normal 3 10 2 3 4" xfId="12679" xr:uid="{00000000-0005-0000-0000-00003F320000}"/>
    <cellStyle name="Normal 3 10 2 3 5" xfId="12680" xr:uid="{00000000-0005-0000-0000-000040320000}"/>
    <cellStyle name="Normal 3 10 2 4" xfId="12681" xr:uid="{00000000-0005-0000-0000-000041320000}"/>
    <cellStyle name="Normal 3 10 2 4 2" xfId="12682" xr:uid="{00000000-0005-0000-0000-000042320000}"/>
    <cellStyle name="Normal 3 10 2 4 3" xfId="12683" xr:uid="{00000000-0005-0000-0000-000043320000}"/>
    <cellStyle name="Normal 3 10 2 4 4" xfId="12684" xr:uid="{00000000-0005-0000-0000-000044320000}"/>
    <cellStyle name="Normal 3 10 2 5" xfId="12685" xr:uid="{00000000-0005-0000-0000-000045320000}"/>
    <cellStyle name="Normal 3 10 2 6" xfId="12686" xr:uid="{00000000-0005-0000-0000-000046320000}"/>
    <cellStyle name="Normal 3 10 2 7" xfId="12687" xr:uid="{00000000-0005-0000-0000-000047320000}"/>
    <cellStyle name="Normal 3 10 3" xfId="12688" xr:uid="{00000000-0005-0000-0000-000048320000}"/>
    <cellStyle name="Normal 3 10 3 2" xfId="12689" xr:uid="{00000000-0005-0000-0000-000049320000}"/>
    <cellStyle name="Normal 3 10 3 2 2" xfId="12690" xr:uid="{00000000-0005-0000-0000-00004A320000}"/>
    <cellStyle name="Normal 3 10 3 2 2 2" xfId="12691" xr:uid="{00000000-0005-0000-0000-00004B320000}"/>
    <cellStyle name="Normal 3 10 3 2 2 3" xfId="12692" xr:uid="{00000000-0005-0000-0000-00004C320000}"/>
    <cellStyle name="Normal 3 10 3 2 2 4" xfId="12693" xr:uid="{00000000-0005-0000-0000-00004D320000}"/>
    <cellStyle name="Normal 3 10 3 2 3" xfId="12694" xr:uid="{00000000-0005-0000-0000-00004E320000}"/>
    <cellStyle name="Normal 3 10 3 2 4" xfId="12695" xr:uid="{00000000-0005-0000-0000-00004F320000}"/>
    <cellStyle name="Normal 3 10 3 2 5" xfId="12696" xr:uid="{00000000-0005-0000-0000-000050320000}"/>
    <cellStyle name="Normal 3 10 3 3" xfId="12697" xr:uid="{00000000-0005-0000-0000-000051320000}"/>
    <cellStyle name="Normal 3 10 3 3 2" xfId="12698" xr:uid="{00000000-0005-0000-0000-000052320000}"/>
    <cellStyle name="Normal 3 10 3 3 3" xfId="12699" xr:uid="{00000000-0005-0000-0000-000053320000}"/>
    <cellStyle name="Normal 3 10 3 3 4" xfId="12700" xr:uid="{00000000-0005-0000-0000-000054320000}"/>
    <cellStyle name="Normal 3 10 3 4" xfId="12701" xr:uid="{00000000-0005-0000-0000-000055320000}"/>
    <cellStyle name="Normal 3 10 3 5" xfId="12702" xr:uid="{00000000-0005-0000-0000-000056320000}"/>
    <cellStyle name="Normal 3 10 3 6" xfId="12703" xr:uid="{00000000-0005-0000-0000-000057320000}"/>
    <cellStyle name="Normal 3 10 4" xfId="12704" xr:uid="{00000000-0005-0000-0000-000058320000}"/>
    <cellStyle name="Normal 3 10 5" xfId="12705" xr:uid="{00000000-0005-0000-0000-000059320000}"/>
    <cellStyle name="Normal 3 10 5 2" xfId="12706" xr:uid="{00000000-0005-0000-0000-00005A320000}"/>
    <cellStyle name="Normal 3 10 5 2 2" xfId="12707" xr:uid="{00000000-0005-0000-0000-00005B320000}"/>
    <cellStyle name="Normal 3 10 5 2 3" xfId="12708" xr:uid="{00000000-0005-0000-0000-00005C320000}"/>
    <cellStyle name="Normal 3 10 5 2 4" xfId="12709" xr:uid="{00000000-0005-0000-0000-00005D320000}"/>
    <cellStyle name="Normal 3 10 5 3" xfId="12710" xr:uid="{00000000-0005-0000-0000-00005E320000}"/>
    <cellStyle name="Normal 3 10 5 4" xfId="12711" xr:uid="{00000000-0005-0000-0000-00005F320000}"/>
    <cellStyle name="Normal 3 10 5 5" xfId="12712" xr:uid="{00000000-0005-0000-0000-000060320000}"/>
    <cellStyle name="Normal 3 10 6" xfId="12713" xr:uid="{00000000-0005-0000-0000-000061320000}"/>
    <cellStyle name="Normal 3 10 7" xfId="12714" xr:uid="{00000000-0005-0000-0000-000062320000}"/>
    <cellStyle name="Normal 3 10 8" xfId="12715" xr:uid="{00000000-0005-0000-0000-000063320000}"/>
    <cellStyle name="Normal 3 11" xfId="12716" xr:uid="{00000000-0005-0000-0000-000064320000}"/>
    <cellStyle name="Normal 3 11 2" xfId="12717" xr:uid="{00000000-0005-0000-0000-000065320000}"/>
    <cellStyle name="Normal 3 11 2 2" xfId="12718" xr:uid="{00000000-0005-0000-0000-000066320000}"/>
    <cellStyle name="Normal 3 11 2 2 2" xfId="12719" xr:uid="{00000000-0005-0000-0000-000067320000}"/>
    <cellStyle name="Normal 3 11 2 2 2 2" xfId="12720" xr:uid="{00000000-0005-0000-0000-000068320000}"/>
    <cellStyle name="Normal 3 11 2 2 2 3" xfId="12721" xr:uid="{00000000-0005-0000-0000-000069320000}"/>
    <cellStyle name="Normal 3 11 2 2 2 4" xfId="12722" xr:uid="{00000000-0005-0000-0000-00006A320000}"/>
    <cellStyle name="Normal 3 11 2 2 3" xfId="12723" xr:uid="{00000000-0005-0000-0000-00006B320000}"/>
    <cellStyle name="Normal 3 11 2 2 4" xfId="12724" xr:uid="{00000000-0005-0000-0000-00006C320000}"/>
    <cellStyle name="Normal 3 11 2 2 5" xfId="12725" xr:uid="{00000000-0005-0000-0000-00006D320000}"/>
    <cellStyle name="Normal 3 11 2 3" xfId="12726" xr:uid="{00000000-0005-0000-0000-00006E320000}"/>
    <cellStyle name="Normal 3 11 2 3 2" xfId="12727" xr:uid="{00000000-0005-0000-0000-00006F320000}"/>
    <cellStyle name="Normal 3 11 2 3 3" xfId="12728" xr:uid="{00000000-0005-0000-0000-000070320000}"/>
    <cellStyle name="Normal 3 11 2 3 4" xfId="12729" xr:uid="{00000000-0005-0000-0000-000071320000}"/>
    <cellStyle name="Normal 3 11 2 4" xfId="12730" xr:uid="{00000000-0005-0000-0000-000072320000}"/>
    <cellStyle name="Normal 3 11 2 5" xfId="12731" xr:uid="{00000000-0005-0000-0000-000073320000}"/>
    <cellStyle name="Normal 3 11 2 6" xfId="12732" xr:uid="{00000000-0005-0000-0000-000074320000}"/>
    <cellStyle name="Normal 3 11 3" xfId="12733" xr:uid="{00000000-0005-0000-0000-000075320000}"/>
    <cellStyle name="Normal 3 11 4" xfId="12734" xr:uid="{00000000-0005-0000-0000-000076320000}"/>
    <cellStyle name="Normal 3 11 4 2" xfId="12735" xr:uid="{00000000-0005-0000-0000-000077320000}"/>
    <cellStyle name="Normal 3 11 4 2 2" xfId="12736" xr:uid="{00000000-0005-0000-0000-000078320000}"/>
    <cellStyle name="Normal 3 11 4 2 3" xfId="12737" xr:uid="{00000000-0005-0000-0000-000079320000}"/>
    <cellStyle name="Normal 3 11 4 2 4" xfId="12738" xr:uid="{00000000-0005-0000-0000-00007A320000}"/>
    <cellStyle name="Normal 3 11 4 3" xfId="12739" xr:uid="{00000000-0005-0000-0000-00007B320000}"/>
    <cellStyle name="Normal 3 11 4 4" xfId="12740" xr:uid="{00000000-0005-0000-0000-00007C320000}"/>
    <cellStyle name="Normal 3 11 4 5" xfId="12741" xr:uid="{00000000-0005-0000-0000-00007D320000}"/>
    <cellStyle name="Normal 3 11 5" xfId="12742" xr:uid="{00000000-0005-0000-0000-00007E320000}"/>
    <cellStyle name="Normal 3 11 6" xfId="12743" xr:uid="{00000000-0005-0000-0000-00007F320000}"/>
    <cellStyle name="Normal 3 11 7" xfId="12744" xr:uid="{00000000-0005-0000-0000-000080320000}"/>
    <cellStyle name="Normal 3 12" xfId="12745" xr:uid="{00000000-0005-0000-0000-000081320000}"/>
    <cellStyle name="Normal 3 12 2" xfId="12746" xr:uid="{00000000-0005-0000-0000-000082320000}"/>
    <cellStyle name="Normal 3 12 2 2" xfId="12747" xr:uid="{00000000-0005-0000-0000-000083320000}"/>
    <cellStyle name="Normal 3 12 2 2 2" xfId="12748" xr:uid="{00000000-0005-0000-0000-000084320000}"/>
    <cellStyle name="Normal 3 12 2 2 3" xfId="12749" xr:uid="{00000000-0005-0000-0000-000085320000}"/>
    <cellStyle name="Normal 3 12 2 2 4" xfId="12750" xr:uid="{00000000-0005-0000-0000-000086320000}"/>
    <cellStyle name="Normal 3 12 3" xfId="12751" xr:uid="{00000000-0005-0000-0000-000087320000}"/>
    <cellStyle name="Normal 3 12 3 2" xfId="12752" xr:uid="{00000000-0005-0000-0000-000088320000}"/>
    <cellStyle name="Normal 3 12 3 2 2" xfId="12753" xr:uid="{00000000-0005-0000-0000-000089320000}"/>
    <cellStyle name="Normal 3 12 3 2 3" xfId="12754" xr:uid="{00000000-0005-0000-0000-00008A320000}"/>
    <cellStyle name="Normal 3 12 3 2 4" xfId="12755" xr:uid="{00000000-0005-0000-0000-00008B320000}"/>
    <cellStyle name="Normal 3 12 3 3" xfId="12756" xr:uid="{00000000-0005-0000-0000-00008C320000}"/>
    <cellStyle name="Normal 3 12 3 4" xfId="12757" xr:uid="{00000000-0005-0000-0000-00008D320000}"/>
    <cellStyle name="Normal 3 12 3 5" xfId="12758" xr:uid="{00000000-0005-0000-0000-00008E320000}"/>
    <cellStyle name="Normal 3 12 4" xfId="12759" xr:uid="{00000000-0005-0000-0000-00008F320000}"/>
    <cellStyle name="Normal 3 12 5" xfId="12760" xr:uid="{00000000-0005-0000-0000-000090320000}"/>
    <cellStyle name="Normal 3 12 6" xfId="12761" xr:uid="{00000000-0005-0000-0000-000091320000}"/>
    <cellStyle name="Normal 3 13" xfId="12762" xr:uid="{00000000-0005-0000-0000-000092320000}"/>
    <cellStyle name="Normal 3 13 2" xfId="12763" xr:uid="{00000000-0005-0000-0000-000093320000}"/>
    <cellStyle name="Normal 3 13 3" xfId="12764" xr:uid="{00000000-0005-0000-0000-000094320000}"/>
    <cellStyle name="Normal 3 13 3 2" xfId="12765" xr:uid="{00000000-0005-0000-0000-000095320000}"/>
    <cellStyle name="Normal 3 13 3 2 2" xfId="12766" xr:uid="{00000000-0005-0000-0000-000096320000}"/>
    <cellStyle name="Normal 3 13 3 2 3" xfId="12767" xr:uid="{00000000-0005-0000-0000-000097320000}"/>
    <cellStyle name="Normal 3 13 3 2 4" xfId="12768" xr:uid="{00000000-0005-0000-0000-000098320000}"/>
    <cellStyle name="Normal 3 13 3 3" xfId="12769" xr:uid="{00000000-0005-0000-0000-000099320000}"/>
    <cellStyle name="Normal 3 13 3 4" xfId="12770" xr:uid="{00000000-0005-0000-0000-00009A320000}"/>
    <cellStyle name="Normal 3 13 3 5" xfId="12771" xr:uid="{00000000-0005-0000-0000-00009B320000}"/>
    <cellStyle name="Normal 3 13 4" xfId="12772" xr:uid="{00000000-0005-0000-0000-00009C320000}"/>
    <cellStyle name="Normal 3 13 4 2" xfId="12773" xr:uid="{00000000-0005-0000-0000-00009D320000}"/>
    <cellStyle name="Normal 3 13 4 3" xfId="12774" xr:uid="{00000000-0005-0000-0000-00009E320000}"/>
    <cellStyle name="Normal 3 13 4 4" xfId="12775" xr:uid="{00000000-0005-0000-0000-00009F320000}"/>
    <cellStyle name="Normal 3 13 5" xfId="12776" xr:uid="{00000000-0005-0000-0000-0000A0320000}"/>
    <cellStyle name="Normal 3 13 6" xfId="12777" xr:uid="{00000000-0005-0000-0000-0000A1320000}"/>
    <cellStyle name="Normal 3 13 7" xfId="12778" xr:uid="{00000000-0005-0000-0000-0000A2320000}"/>
    <cellStyle name="Normal 3 14" xfId="12779" xr:uid="{00000000-0005-0000-0000-0000A3320000}"/>
    <cellStyle name="Normal 3 14 2" xfId="12780" xr:uid="{00000000-0005-0000-0000-0000A4320000}"/>
    <cellStyle name="Normal 3 15" xfId="12781" xr:uid="{00000000-0005-0000-0000-0000A5320000}"/>
    <cellStyle name="Normal 3 15 2" xfId="12782" xr:uid="{00000000-0005-0000-0000-0000A6320000}"/>
    <cellStyle name="Normal 3 16" xfId="12783" xr:uid="{00000000-0005-0000-0000-0000A7320000}"/>
    <cellStyle name="Normal 3 16 2" xfId="12784" xr:uid="{00000000-0005-0000-0000-0000A8320000}"/>
    <cellStyle name="Normal 3 17" xfId="12785" xr:uid="{00000000-0005-0000-0000-0000A9320000}"/>
    <cellStyle name="Normal 3 17 2" xfId="12786" xr:uid="{00000000-0005-0000-0000-0000AA320000}"/>
    <cellStyle name="Normal 3 18" xfId="12787" xr:uid="{00000000-0005-0000-0000-0000AB320000}"/>
    <cellStyle name="Normal 3 18 2" xfId="12788" xr:uid="{00000000-0005-0000-0000-0000AC320000}"/>
    <cellStyle name="Normal 3 19" xfId="12789" xr:uid="{00000000-0005-0000-0000-0000AD320000}"/>
    <cellStyle name="Normal 3 19 2" xfId="12790" xr:uid="{00000000-0005-0000-0000-0000AE320000}"/>
    <cellStyle name="Normal 3 2" xfId="12791" xr:uid="{00000000-0005-0000-0000-0000AF320000}"/>
    <cellStyle name="Normal 3 2 10" xfId="12792" xr:uid="{00000000-0005-0000-0000-0000B0320000}"/>
    <cellStyle name="Normal 3 2 10 2" xfId="12793" xr:uid="{00000000-0005-0000-0000-0000B1320000}"/>
    <cellStyle name="Normal 3 2 10 3" xfId="12794" xr:uid="{00000000-0005-0000-0000-0000B2320000}"/>
    <cellStyle name="Normal 3 2 10 3 2" xfId="12795" xr:uid="{00000000-0005-0000-0000-0000B3320000}"/>
    <cellStyle name="Normal 3 2 10 3 2 2" xfId="12796" xr:uid="{00000000-0005-0000-0000-0000B4320000}"/>
    <cellStyle name="Normal 3 2 10 3 2 3" xfId="12797" xr:uid="{00000000-0005-0000-0000-0000B5320000}"/>
    <cellStyle name="Normal 3 2 10 3 2 4" xfId="12798" xr:uid="{00000000-0005-0000-0000-0000B6320000}"/>
    <cellStyle name="Normal 3 2 10 3 3" xfId="12799" xr:uid="{00000000-0005-0000-0000-0000B7320000}"/>
    <cellStyle name="Normal 3 2 10 3 4" xfId="12800" xr:uid="{00000000-0005-0000-0000-0000B8320000}"/>
    <cellStyle name="Normal 3 2 10 3 5" xfId="12801" xr:uid="{00000000-0005-0000-0000-0000B9320000}"/>
    <cellStyle name="Normal 3 2 10 4" xfId="12802" xr:uid="{00000000-0005-0000-0000-0000BA320000}"/>
    <cellStyle name="Normal 3 2 10 4 2" xfId="12803" xr:uid="{00000000-0005-0000-0000-0000BB320000}"/>
    <cellStyle name="Normal 3 2 10 4 3" xfId="12804" xr:uid="{00000000-0005-0000-0000-0000BC320000}"/>
    <cellStyle name="Normal 3 2 10 4 4" xfId="12805" xr:uid="{00000000-0005-0000-0000-0000BD320000}"/>
    <cellStyle name="Normal 3 2 10 5" xfId="12806" xr:uid="{00000000-0005-0000-0000-0000BE320000}"/>
    <cellStyle name="Normal 3 2 10 6" xfId="12807" xr:uid="{00000000-0005-0000-0000-0000BF320000}"/>
    <cellStyle name="Normal 3 2 10 7" xfId="12808" xr:uid="{00000000-0005-0000-0000-0000C0320000}"/>
    <cellStyle name="Normal 3 2 11" xfId="12809" xr:uid="{00000000-0005-0000-0000-0000C1320000}"/>
    <cellStyle name="Normal 3 2 11 2" xfId="12810" xr:uid="{00000000-0005-0000-0000-0000C2320000}"/>
    <cellStyle name="Normal 3 2 11 3" xfId="12811" xr:uid="{00000000-0005-0000-0000-0000C3320000}"/>
    <cellStyle name="Normal 3 2 11 3 2" xfId="12812" xr:uid="{00000000-0005-0000-0000-0000C4320000}"/>
    <cellStyle name="Normal 3 2 11 3 2 2" xfId="12813" xr:uid="{00000000-0005-0000-0000-0000C5320000}"/>
    <cellStyle name="Normal 3 2 11 3 2 3" xfId="12814" xr:uid="{00000000-0005-0000-0000-0000C6320000}"/>
    <cellStyle name="Normal 3 2 11 3 2 4" xfId="12815" xr:uid="{00000000-0005-0000-0000-0000C7320000}"/>
    <cellStyle name="Normal 3 2 11 3 3" xfId="12816" xr:uid="{00000000-0005-0000-0000-0000C8320000}"/>
    <cellStyle name="Normal 3 2 11 3 4" xfId="12817" xr:uid="{00000000-0005-0000-0000-0000C9320000}"/>
    <cellStyle name="Normal 3 2 11 3 5" xfId="12818" xr:uid="{00000000-0005-0000-0000-0000CA320000}"/>
    <cellStyle name="Normal 3 2 11 4" xfId="12819" xr:uid="{00000000-0005-0000-0000-0000CB320000}"/>
    <cellStyle name="Normal 3 2 11 4 2" xfId="12820" xr:uid="{00000000-0005-0000-0000-0000CC320000}"/>
    <cellStyle name="Normal 3 2 11 4 3" xfId="12821" xr:uid="{00000000-0005-0000-0000-0000CD320000}"/>
    <cellStyle name="Normal 3 2 11 4 4" xfId="12822" xr:uid="{00000000-0005-0000-0000-0000CE320000}"/>
    <cellStyle name="Normal 3 2 11 5" xfId="12823" xr:uid="{00000000-0005-0000-0000-0000CF320000}"/>
    <cellStyle name="Normal 3 2 11 6" xfId="12824" xr:uid="{00000000-0005-0000-0000-0000D0320000}"/>
    <cellStyle name="Normal 3 2 11 7" xfId="12825" xr:uid="{00000000-0005-0000-0000-0000D1320000}"/>
    <cellStyle name="Normal 3 2 12" xfId="12826" xr:uid="{00000000-0005-0000-0000-0000D2320000}"/>
    <cellStyle name="Normal 3 2 13" xfId="12827" xr:uid="{00000000-0005-0000-0000-0000D3320000}"/>
    <cellStyle name="Normal 3 2 14" xfId="12828" xr:uid="{00000000-0005-0000-0000-0000D4320000}"/>
    <cellStyle name="Normal 3 2 15" xfId="12829" xr:uid="{00000000-0005-0000-0000-0000D5320000}"/>
    <cellStyle name="Normal 3 2 16" xfId="12830" xr:uid="{00000000-0005-0000-0000-0000D6320000}"/>
    <cellStyle name="Normal 3 2 17" xfId="12831" xr:uid="{00000000-0005-0000-0000-0000D7320000}"/>
    <cellStyle name="Normal 3 2 17 2" xfId="12832" xr:uid="{00000000-0005-0000-0000-0000D8320000}"/>
    <cellStyle name="Normal 3 2 18" xfId="12833" xr:uid="{00000000-0005-0000-0000-0000D9320000}"/>
    <cellStyle name="Normal 3 2 18 2" xfId="12834" xr:uid="{00000000-0005-0000-0000-0000DA320000}"/>
    <cellStyle name="Normal 3 2 19" xfId="12835" xr:uid="{00000000-0005-0000-0000-0000DB320000}"/>
    <cellStyle name="Normal 3 2 19 2" xfId="12836" xr:uid="{00000000-0005-0000-0000-0000DC320000}"/>
    <cellStyle name="Normal 3 2 2" xfId="12837" xr:uid="{00000000-0005-0000-0000-0000DD320000}"/>
    <cellStyle name="Normal 3 2 2 10" xfId="12838" xr:uid="{00000000-0005-0000-0000-0000DE320000}"/>
    <cellStyle name="Normal 3 2 2 11" xfId="12839" xr:uid="{00000000-0005-0000-0000-0000DF320000}"/>
    <cellStyle name="Normal 3 2 2 11 2" xfId="12840" xr:uid="{00000000-0005-0000-0000-0000E0320000}"/>
    <cellStyle name="Normal 3 2 2 11 2 2" xfId="12841" xr:uid="{00000000-0005-0000-0000-0000E1320000}"/>
    <cellStyle name="Normal 3 2 2 11 2 3" xfId="12842" xr:uid="{00000000-0005-0000-0000-0000E2320000}"/>
    <cellStyle name="Normal 3 2 2 11 2 4" xfId="12843" xr:uid="{00000000-0005-0000-0000-0000E3320000}"/>
    <cellStyle name="Normal 3 2 2 11 3" xfId="12844" xr:uid="{00000000-0005-0000-0000-0000E4320000}"/>
    <cellStyle name="Normal 3 2 2 11 4" xfId="12845" xr:uid="{00000000-0005-0000-0000-0000E5320000}"/>
    <cellStyle name="Normal 3 2 2 11 5" xfId="12846" xr:uid="{00000000-0005-0000-0000-0000E6320000}"/>
    <cellStyle name="Normal 3 2 2 12" xfId="12847" xr:uid="{00000000-0005-0000-0000-0000E7320000}"/>
    <cellStyle name="Normal 3 2 2 12 2" xfId="12848" xr:uid="{00000000-0005-0000-0000-0000E8320000}"/>
    <cellStyle name="Normal 3 2 2 12 3" xfId="12849" xr:uid="{00000000-0005-0000-0000-0000E9320000}"/>
    <cellStyle name="Normal 3 2 2 12 4" xfId="12850" xr:uid="{00000000-0005-0000-0000-0000EA320000}"/>
    <cellStyle name="Normal 3 2 2 13" xfId="12851" xr:uid="{00000000-0005-0000-0000-0000EB320000}"/>
    <cellStyle name="Normal 3 2 2 14" xfId="12852" xr:uid="{00000000-0005-0000-0000-0000EC320000}"/>
    <cellStyle name="Normal 3 2 2 15" xfId="12853" xr:uid="{00000000-0005-0000-0000-0000ED320000}"/>
    <cellStyle name="Normal 3 2 2 2" xfId="12854" xr:uid="{00000000-0005-0000-0000-0000EE320000}"/>
    <cellStyle name="Normal 3 2 2 2 10" xfId="12855" xr:uid="{00000000-0005-0000-0000-0000EF320000}"/>
    <cellStyle name="Normal 3 2 2 2 10 2" xfId="12856" xr:uid="{00000000-0005-0000-0000-0000F0320000}"/>
    <cellStyle name="Normal 3 2 2 2 10 2 2" xfId="12857" xr:uid="{00000000-0005-0000-0000-0000F1320000}"/>
    <cellStyle name="Normal 3 2 2 2 10 2 3" xfId="12858" xr:uid="{00000000-0005-0000-0000-0000F2320000}"/>
    <cellStyle name="Normal 3 2 2 2 10 2 4" xfId="12859" xr:uid="{00000000-0005-0000-0000-0000F3320000}"/>
    <cellStyle name="Normal 3 2 2 2 10 3" xfId="12860" xr:uid="{00000000-0005-0000-0000-0000F4320000}"/>
    <cellStyle name="Normal 3 2 2 2 10 4" xfId="12861" xr:uid="{00000000-0005-0000-0000-0000F5320000}"/>
    <cellStyle name="Normal 3 2 2 2 10 5" xfId="12862" xr:uid="{00000000-0005-0000-0000-0000F6320000}"/>
    <cellStyle name="Normal 3 2 2 2 11" xfId="12863" xr:uid="{00000000-0005-0000-0000-0000F7320000}"/>
    <cellStyle name="Normal 3 2 2 2 11 2" xfId="12864" xr:uid="{00000000-0005-0000-0000-0000F8320000}"/>
    <cellStyle name="Normal 3 2 2 2 11 3" xfId="12865" xr:uid="{00000000-0005-0000-0000-0000F9320000}"/>
    <cellStyle name="Normal 3 2 2 2 11 4" xfId="12866" xr:uid="{00000000-0005-0000-0000-0000FA320000}"/>
    <cellStyle name="Normal 3 2 2 2 12" xfId="12867" xr:uid="{00000000-0005-0000-0000-0000FB320000}"/>
    <cellStyle name="Normal 3 2 2 2 13" xfId="12868" xr:uid="{00000000-0005-0000-0000-0000FC320000}"/>
    <cellStyle name="Normal 3 2 2 2 14" xfId="12869" xr:uid="{00000000-0005-0000-0000-0000FD320000}"/>
    <cellStyle name="Normal 3 2 2 2 2" xfId="12870" xr:uid="{00000000-0005-0000-0000-0000FE320000}"/>
    <cellStyle name="Normal 3 2 2 2 2 10" xfId="12871" xr:uid="{00000000-0005-0000-0000-0000FF320000}"/>
    <cellStyle name="Normal 3 2 2 2 2 2" xfId="12872" xr:uid="{00000000-0005-0000-0000-000000330000}"/>
    <cellStyle name="Normal 3 2 2 2 2 2 2" xfId="12873" xr:uid="{00000000-0005-0000-0000-000001330000}"/>
    <cellStyle name="Normal 3 2 2 2 2 2 2 2" xfId="12874" xr:uid="{00000000-0005-0000-0000-000002330000}"/>
    <cellStyle name="Normal 3 2 2 2 2 2 2 2 2" xfId="12875" xr:uid="{00000000-0005-0000-0000-000003330000}"/>
    <cellStyle name="Normal 3 2 2 2 2 2 2 2 2 2" xfId="12876" xr:uid="{00000000-0005-0000-0000-000004330000}"/>
    <cellStyle name="Normal 3 2 2 2 2 2 2 2 2 3" xfId="12877" xr:uid="{00000000-0005-0000-0000-000005330000}"/>
    <cellStyle name="Normal 3 2 2 2 2 2 2 2 2 4" xfId="12878" xr:uid="{00000000-0005-0000-0000-000006330000}"/>
    <cellStyle name="Normal 3 2 2 2 2 2 2 2 3" xfId="12879" xr:uid="{00000000-0005-0000-0000-000007330000}"/>
    <cellStyle name="Normal 3 2 2 2 2 2 2 2 4" xfId="12880" xr:uid="{00000000-0005-0000-0000-000008330000}"/>
    <cellStyle name="Normal 3 2 2 2 2 2 2 2 5" xfId="12881" xr:uid="{00000000-0005-0000-0000-000009330000}"/>
    <cellStyle name="Normal 3 2 2 2 2 2 2 3" xfId="12882" xr:uid="{00000000-0005-0000-0000-00000A330000}"/>
    <cellStyle name="Normal 3 2 2 2 2 2 2 3 2" xfId="12883" xr:uid="{00000000-0005-0000-0000-00000B330000}"/>
    <cellStyle name="Normal 3 2 2 2 2 2 2 3 3" xfId="12884" xr:uid="{00000000-0005-0000-0000-00000C330000}"/>
    <cellStyle name="Normal 3 2 2 2 2 2 2 3 4" xfId="12885" xr:uid="{00000000-0005-0000-0000-00000D330000}"/>
    <cellStyle name="Normal 3 2 2 2 2 2 2 4" xfId="12886" xr:uid="{00000000-0005-0000-0000-00000E330000}"/>
    <cellStyle name="Normal 3 2 2 2 2 2 2 5" xfId="12887" xr:uid="{00000000-0005-0000-0000-00000F330000}"/>
    <cellStyle name="Normal 3 2 2 2 2 2 2 6" xfId="12888" xr:uid="{00000000-0005-0000-0000-000010330000}"/>
    <cellStyle name="Normal 3 2 2 2 2 2 3" xfId="12889" xr:uid="{00000000-0005-0000-0000-000011330000}"/>
    <cellStyle name="Normal 3 2 2 2 2 2 3 2" xfId="12890" xr:uid="{00000000-0005-0000-0000-000012330000}"/>
    <cellStyle name="Normal 3 2 2 2 2 2 3 2 2" xfId="12891" xr:uid="{00000000-0005-0000-0000-000013330000}"/>
    <cellStyle name="Normal 3 2 2 2 2 2 3 2 2 2" xfId="12892" xr:uid="{00000000-0005-0000-0000-000014330000}"/>
    <cellStyle name="Normal 3 2 2 2 2 2 3 2 2 3" xfId="12893" xr:uid="{00000000-0005-0000-0000-000015330000}"/>
    <cellStyle name="Normal 3 2 2 2 2 2 3 2 2 4" xfId="12894" xr:uid="{00000000-0005-0000-0000-000016330000}"/>
    <cellStyle name="Normal 3 2 2 2 2 2 3 2 3" xfId="12895" xr:uid="{00000000-0005-0000-0000-000017330000}"/>
    <cellStyle name="Normal 3 2 2 2 2 2 3 2 4" xfId="12896" xr:uid="{00000000-0005-0000-0000-000018330000}"/>
    <cellStyle name="Normal 3 2 2 2 2 2 3 2 5" xfId="12897" xr:uid="{00000000-0005-0000-0000-000019330000}"/>
    <cellStyle name="Normal 3 2 2 2 2 2 3 3" xfId="12898" xr:uid="{00000000-0005-0000-0000-00001A330000}"/>
    <cellStyle name="Normal 3 2 2 2 2 2 3 3 2" xfId="12899" xr:uid="{00000000-0005-0000-0000-00001B330000}"/>
    <cellStyle name="Normal 3 2 2 2 2 2 3 3 3" xfId="12900" xr:uid="{00000000-0005-0000-0000-00001C330000}"/>
    <cellStyle name="Normal 3 2 2 2 2 2 3 3 4" xfId="12901" xr:uid="{00000000-0005-0000-0000-00001D330000}"/>
    <cellStyle name="Normal 3 2 2 2 2 2 3 4" xfId="12902" xr:uid="{00000000-0005-0000-0000-00001E330000}"/>
    <cellStyle name="Normal 3 2 2 2 2 2 3 5" xfId="12903" xr:uid="{00000000-0005-0000-0000-00001F330000}"/>
    <cellStyle name="Normal 3 2 2 2 2 2 3 6" xfId="12904" xr:uid="{00000000-0005-0000-0000-000020330000}"/>
    <cellStyle name="Normal 3 2 2 2 2 2 4" xfId="12905" xr:uid="{00000000-0005-0000-0000-000021330000}"/>
    <cellStyle name="Normal 3 2 2 2 2 2 4 2" xfId="12906" xr:uid="{00000000-0005-0000-0000-000022330000}"/>
    <cellStyle name="Normal 3 2 2 2 2 2 4 2 2" xfId="12907" xr:uid="{00000000-0005-0000-0000-000023330000}"/>
    <cellStyle name="Normal 3 2 2 2 2 2 4 2 3" xfId="12908" xr:uid="{00000000-0005-0000-0000-000024330000}"/>
    <cellStyle name="Normal 3 2 2 2 2 2 4 2 4" xfId="12909" xr:uid="{00000000-0005-0000-0000-000025330000}"/>
    <cellStyle name="Normal 3 2 2 2 2 2 4 3" xfId="12910" xr:uid="{00000000-0005-0000-0000-000026330000}"/>
    <cellStyle name="Normal 3 2 2 2 2 2 4 4" xfId="12911" xr:uid="{00000000-0005-0000-0000-000027330000}"/>
    <cellStyle name="Normal 3 2 2 2 2 2 4 5" xfId="12912" xr:uid="{00000000-0005-0000-0000-000028330000}"/>
    <cellStyle name="Normal 3 2 2 2 2 2 5" xfId="12913" xr:uid="{00000000-0005-0000-0000-000029330000}"/>
    <cellStyle name="Normal 3 2 2 2 2 2 5 2" xfId="12914" xr:uid="{00000000-0005-0000-0000-00002A330000}"/>
    <cellStyle name="Normal 3 2 2 2 2 2 5 3" xfId="12915" xr:uid="{00000000-0005-0000-0000-00002B330000}"/>
    <cellStyle name="Normal 3 2 2 2 2 2 5 4" xfId="12916" xr:uid="{00000000-0005-0000-0000-00002C330000}"/>
    <cellStyle name="Normal 3 2 2 2 2 2 6" xfId="12917" xr:uid="{00000000-0005-0000-0000-00002D330000}"/>
    <cellStyle name="Normal 3 2 2 2 2 2 7" xfId="12918" xr:uid="{00000000-0005-0000-0000-00002E330000}"/>
    <cellStyle name="Normal 3 2 2 2 2 2 8" xfId="12919" xr:uid="{00000000-0005-0000-0000-00002F330000}"/>
    <cellStyle name="Normal 3 2 2 2 2 3" xfId="12920" xr:uid="{00000000-0005-0000-0000-000030330000}"/>
    <cellStyle name="Normal 3 2 2 2 2 3 2" xfId="12921" xr:uid="{00000000-0005-0000-0000-000031330000}"/>
    <cellStyle name="Normal 3 2 2 2 2 3 2 2" xfId="12922" xr:uid="{00000000-0005-0000-0000-000032330000}"/>
    <cellStyle name="Normal 3 2 2 2 2 3 2 2 2" xfId="12923" xr:uid="{00000000-0005-0000-0000-000033330000}"/>
    <cellStyle name="Normal 3 2 2 2 2 3 2 2 3" xfId="12924" xr:uid="{00000000-0005-0000-0000-000034330000}"/>
    <cellStyle name="Normal 3 2 2 2 2 3 2 2 4" xfId="12925" xr:uid="{00000000-0005-0000-0000-000035330000}"/>
    <cellStyle name="Normal 3 2 2 2 2 3 2 3" xfId="12926" xr:uid="{00000000-0005-0000-0000-000036330000}"/>
    <cellStyle name="Normal 3 2 2 2 2 3 2 4" xfId="12927" xr:uid="{00000000-0005-0000-0000-000037330000}"/>
    <cellStyle name="Normal 3 2 2 2 2 3 2 5" xfId="12928" xr:uid="{00000000-0005-0000-0000-000038330000}"/>
    <cellStyle name="Normal 3 2 2 2 2 3 3" xfId="12929" xr:uid="{00000000-0005-0000-0000-000039330000}"/>
    <cellStyle name="Normal 3 2 2 2 2 3 3 2" xfId="12930" xr:uid="{00000000-0005-0000-0000-00003A330000}"/>
    <cellStyle name="Normal 3 2 2 2 2 3 3 3" xfId="12931" xr:uid="{00000000-0005-0000-0000-00003B330000}"/>
    <cellStyle name="Normal 3 2 2 2 2 3 3 4" xfId="12932" xr:uid="{00000000-0005-0000-0000-00003C330000}"/>
    <cellStyle name="Normal 3 2 2 2 2 3 4" xfId="12933" xr:uid="{00000000-0005-0000-0000-00003D330000}"/>
    <cellStyle name="Normal 3 2 2 2 2 3 5" xfId="12934" xr:uid="{00000000-0005-0000-0000-00003E330000}"/>
    <cellStyle name="Normal 3 2 2 2 2 3 6" xfId="12935" xr:uid="{00000000-0005-0000-0000-00003F330000}"/>
    <cellStyle name="Normal 3 2 2 2 2 4" xfId="12936" xr:uid="{00000000-0005-0000-0000-000040330000}"/>
    <cellStyle name="Normal 3 2 2 2 2 4 2" xfId="12937" xr:uid="{00000000-0005-0000-0000-000041330000}"/>
    <cellStyle name="Normal 3 2 2 2 2 4 2 2" xfId="12938" xr:uid="{00000000-0005-0000-0000-000042330000}"/>
    <cellStyle name="Normal 3 2 2 2 2 4 2 2 2" xfId="12939" xr:uid="{00000000-0005-0000-0000-000043330000}"/>
    <cellStyle name="Normal 3 2 2 2 2 4 2 2 3" xfId="12940" xr:uid="{00000000-0005-0000-0000-000044330000}"/>
    <cellStyle name="Normal 3 2 2 2 2 4 2 2 4" xfId="12941" xr:uid="{00000000-0005-0000-0000-000045330000}"/>
    <cellStyle name="Normal 3 2 2 2 2 4 2 3" xfId="12942" xr:uid="{00000000-0005-0000-0000-000046330000}"/>
    <cellStyle name="Normal 3 2 2 2 2 4 2 4" xfId="12943" xr:uid="{00000000-0005-0000-0000-000047330000}"/>
    <cellStyle name="Normal 3 2 2 2 2 4 2 5" xfId="12944" xr:uid="{00000000-0005-0000-0000-000048330000}"/>
    <cellStyle name="Normal 3 2 2 2 2 4 3" xfId="12945" xr:uid="{00000000-0005-0000-0000-000049330000}"/>
    <cellStyle name="Normal 3 2 2 2 2 4 3 2" xfId="12946" xr:uid="{00000000-0005-0000-0000-00004A330000}"/>
    <cellStyle name="Normal 3 2 2 2 2 4 3 3" xfId="12947" xr:uid="{00000000-0005-0000-0000-00004B330000}"/>
    <cellStyle name="Normal 3 2 2 2 2 4 3 4" xfId="12948" xr:uid="{00000000-0005-0000-0000-00004C330000}"/>
    <cellStyle name="Normal 3 2 2 2 2 4 4" xfId="12949" xr:uid="{00000000-0005-0000-0000-00004D330000}"/>
    <cellStyle name="Normal 3 2 2 2 2 4 5" xfId="12950" xr:uid="{00000000-0005-0000-0000-00004E330000}"/>
    <cellStyle name="Normal 3 2 2 2 2 4 6" xfId="12951" xr:uid="{00000000-0005-0000-0000-00004F330000}"/>
    <cellStyle name="Normal 3 2 2 2 2 5" xfId="12952" xr:uid="{00000000-0005-0000-0000-000050330000}"/>
    <cellStyle name="Normal 3 2 2 2 2 6" xfId="12953" xr:uid="{00000000-0005-0000-0000-000051330000}"/>
    <cellStyle name="Normal 3 2 2 2 2 6 2" xfId="12954" xr:uid="{00000000-0005-0000-0000-000052330000}"/>
    <cellStyle name="Normal 3 2 2 2 2 6 2 2" xfId="12955" xr:uid="{00000000-0005-0000-0000-000053330000}"/>
    <cellStyle name="Normal 3 2 2 2 2 6 2 3" xfId="12956" xr:uid="{00000000-0005-0000-0000-000054330000}"/>
    <cellStyle name="Normal 3 2 2 2 2 6 2 4" xfId="12957" xr:uid="{00000000-0005-0000-0000-000055330000}"/>
    <cellStyle name="Normal 3 2 2 2 2 6 3" xfId="12958" xr:uid="{00000000-0005-0000-0000-000056330000}"/>
    <cellStyle name="Normal 3 2 2 2 2 6 4" xfId="12959" xr:uid="{00000000-0005-0000-0000-000057330000}"/>
    <cellStyle name="Normal 3 2 2 2 2 6 5" xfId="12960" xr:uid="{00000000-0005-0000-0000-000058330000}"/>
    <cellStyle name="Normal 3 2 2 2 2 7" xfId="12961" xr:uid="{00000000-0005-0000-0000-000059330000}"/>
    <cellStyle name="Normal 3 2 2 2 2 7 2" xfId="12962" xr:uid="{00000000-0005-0000-0000-00005A330000}"/>
    <cellStyle name="Normal 3 2 2 2 2 7 3" xfId="12963" xr:uid="{00000000-0005-0000-0000-00005B330000}"/>
    <cellStyle name="Normal 3 2 2 2 2 7 4" xfId="12964" xr:uid="{00000000-0005-0000-0000-00005C330000}"/>
    <cellStyle name="Normal 3 2 2 2 2 8" xfId="12965" xr:uid="{00000000-0005-0000-0000-00005D330000}"/>
    <cellStyle name="Normal 3 2 2 2 2 9" xfId="12966" xr:uid="{00000000-0005-0000-0000-00005E330000}"/>
    <cellStyle name="Normal 3 2 2 2 3" xfId="12967" xr:uid="{00000000-0005-0000-0000-00005F330000}"/>
    <cellStyle name="Normal 3 2 2 2 3 2" xfId="12968" xr:uid="{00000000-0005-0000-0000-000060330000}"/>
    <cellStyle name="Normal 3 2 2 2 3 2 2" xfId="12969" xr:uid="{00000000-0005-0000-0000-000061330000}"/>
    <cellStyle name="Normal 3 2 2 2 3 2 2 2" xfId="12970" xr:uid="{00000000-0005-0000-0000-000062330000}"/>
    <cellStyle name="Normal 3 2 2 2 3 2 2 2 2" xfId="12971" xr:uid="{00000000-0005-0000-0000-000063330000}"/>
    <cellStyle name="Normal 3 2 2 2 3 2 2 2 2 2" xfId="12972" xr:uid="{00000000-0005-0000-0000-000064330000}"/>
    <cellStyle name="Normal 3 2 2 2 3 2 2 2 2 3" xfId="12973" xr:uid="{00000000-0005-0000-0000-000065330000}"/>
    <cellStyle name="Normal 3 2 2 2 3 2 2 2 2 4" xfId="12974" xr:uid="{00000000-0005-0000-0000-000066330000}"/>
    <cellStyle name="Normal 3 2 2 2 3 2 2 2 3" xfId="12975" xr:uid="{00000000-0005-0000-0000-000067330000}"/>
    <cellStyle name="Normal 3 2 2 2 3 2 2 2 4" xfId="12976" xr:uid="{00000000-0005-0000-0000-000068330000}"/>
    <cellStyle name="Normal 3 2 2 2 3 2 2 2 5" xfId="12977" xr:uid="{00000000-0005-0000-0000-000069330000}"/>
    <cellStyle name="Normal 3 2 2 2 3 2 2 3" xfId="12978" xr:uid="{00000000-0005-0000-0000-00006A330000}"/>
    <cellStyle name="Normal 3 2 2 2 3 2 2 3 2" xfId="12979" xr:uid="{00000000-0005-0000-0000-00006B330000}"/>
    <cellStyle name="Normal 3 2 2 2 3 2 2 3 3" xfId="12980" xr:uid="{00000000-0005-0000-0000-00006C330000}"/>
    <cellStyle name="Normal 3 2 2 2 3 2 2 3 4" xfId="12981" xr:uid="{00000000-0005-0000-0000-00006D330000}"/>
    <cellStyle name="Normal 3 2 2 2 3 2 2 4" xfId="12982" xr:uid="{00000000-0005-0000-0000-00006E330000}"/>
    <cellStyle name="Normal 3 2 2 2 3 2 2 5" xfId="12983" xr:uid="{00000000-0005-0000-0000-00006F330000}"/>
    <cellStyle name="Normal 3 2 2 2 3 2 2 6" xfId="12984" xr:uid="{00000000-0005-0000-0000-000070330000}"/>
    <cellStyle name="Normal 3 2 2 2 3 2 3" xfId="12985" xr:uid="{00000000-0005-0000-0000-000071330000}"/>
    <cellStyle name="Normal 3 2 2 2 3 2 3 2" xfId="12986" xr:uid="{00000000-0005-0000-0000-000072330000}"/>
    <cellStyle name="Normal 3 2 2 2 3 2 3 2 2" xfId="12987" xr:uid="{00000000-0005-0000-0000-000073330000}"/>
    <cellStyle name="Normal 3 2 2 2 3 2 3 2 2 2" xfId="12988" xr:uid="{00000000-0005-0000-0000-000074330000}"/>
    <cellStyle name="Normal 3 2 2 2 3 2 3 2 2 3" xfId="12989" xr:uid="{00000000-0005-0000-0000-000075330000}"/>
    <cellStyle name="Normal 3 2 2 2 3 2 3 2 2 4" xfId="12990" xr:uid="{00000000-0005-0000-0000-000076330000}"/>
    <cellStyle name="Normal 3 2 2 2 3 2 3 2 3" xfId="12991" xr:uid="{00000000-0005-0000-0000-000077330000}"/>
    <cellStyle name="Normal 3 2 2 2 3 2 3 2 4" xfId="12992" xr:uid="{00000000-0005-0000-0000-000078330000}"/>
    <cellStyle name="Normal 3 2 2 2 3 2 3 2 5" xfId="12993" xr:uid="{00000000-0005-0000-0000-000079330000}"/>
    <cellStyle name="Normal 3 2 2 2 3 2 3 3" xfId="12994" xr:uid="{00000000-0005-0000-0000-00007A330000}"/>
    <cellStyle name="Normal 3 2 2 2 3 2 3 3 2" xfId="12995" xr:uid="{00000000-0005-0000-0000-00007B330000}"/>
    <cellStyle name="Normal 3 2 2 2 3 2 3 3 3" xfId="12996" xr:uid="{00000000-0005-0000-0000-00007C330000}"/>
    <cellStyle name="Normal 3 2 2 2 3 2 3 3 4" xfId="12997" xr:uid="{00000000-0005-0000-0000-00007D330000}"/>
    <cellStyle name="Normal 3 2 2 2 3 2 3 4" xfId="12998" xr:uid="{00000000-0005-0000-0000-00007E330000}"/>
    <cellStyle name="Normal 3 2 2 2 3 2 3 5" xfId="12999" xr:uid="{00000000-0005-0000-0000-00007F330000}"/>
    <cellStyle name="Normal 3 2 2 2 3 2 3 6" xfId="13000" xr:uid="{00000000-0005-0000-0000-000080330000}"/>
    <cellStyle name="Normal 3 2 2 2 3 2 4" xfId="13001" xr:uid="{00000000-0005-0000-0000-000081330000}"/>
    <cellStyle name="Normal 3 2 2 2 3 2 4 2" xfId="13002" xr:uid="{00000000-0005-0000-0000-000082330000}"/>
    <cellStyle name="Normal 3 2 2 2 3 2 4 2 2" xfId="13003" xr:uid="{00000000-0005-0000-0000-000083330000}"/>
    <cellStyle name="Normal 3 2 2 2 3 2 4 2 3" xfId="13004" xr:uid="{00000000-0005-0000-0000-000084330000}"/>
    <cellStyle name="Normal 3 2 2 2 3 2 4 2 4" xfId="13005" xr:uid="{00000000-0005-0000-0000-000085330000}"/>
    <cellStyle name="Normal 3 2 2 2 3 2 4 3" xfId="13006" xr:uid="{00000000-0005-0000-0000-000086330000}"/>
    <cellStyle name="Normal 3 2 2 2 3 2 4 4" xfId="13007" xr:uid="{00000000-0005-0000-0000-000087330000}"/>
    <cellStyle name="Normal 3 2 2 2 3 2 4 5" xfId="13008" xr:uid="{00000000-0005-0000-0000-000088330000}"/>
    <cellStyle name="Normal 3 2 2 2 3 2 5" xfId="13009" xr:uid="{00000000-0005-0000-0000-000089330000}"/>
    <cellStyle name="Normal 3 2 2 2 3 2 5 2" xfId="13010" xr:uid="{00000000-0005-0000-0000-00008A330000}"/>
    <cellStyle name="Normal 3 2 2 2 3 2 5 3" xfId="13011" xr:uid="{00000000-0005-0000-0000-00008B330000}"/>
    <cellStyle name="Normal 3 2 2 2 3 2 5 4" xfId="13012" xr:uid="{00000000-0005-0000-0000-00008C330000}"/>
    <cellStyle name="Normal 3 2 2 2 3 2 6" xfId="13013" xr:uid="{00000000-0005-0000-0000-00008D330000}"/>
    <cellStyle name="Normal 3 2 2 2 3 2 7" xfId="13014" xr:uid="{00000000-0005-0000-0000-00008E330000}"/>
    <cellStyle name="Normal 3 2 2 2 3 2 8" xfId="13015" xr:uid="{00000000-0005-0000-0000-00008F330000}"/>
    <cellStyle name="Normal 3 2 2 2 3 3" xfId="13016" xr:uid="{00000000-0005-0000-0000-000090330000}"/>
    <cellStyle name="Normal 3 2 2 2 3 3 2" xfId="13017" xr:uid="{00000000-0005-0000-0000-000091330000}"/>
    <cellStyle name="Normal 3 2 2 2 3 3 2 2" xfId="13018" xr:uid="{00000000-0005-0000-0000-000092330000}"/>
    <cellStyle name="Normal 3 2 2 2 3 3 2 2 2" xfId="13019" xr:uid="{00000000-0005-0000-0000-000093330000}"/>
    <cellStyle name="Normal 3 2 2 2 3 3 2 2 3" xfId="13020" xr:uid="{00000000-0005-0000-0000-000094330000}"/>
    <cellStyle name="Normal 3 2 2 2 3 3 2 2 4" xfId="13021" xr:uid="{00000000-0005-0000-0000-000095330000}"/>
    <cellStyle name="Normal 3 2 2 2 3 3 2 3" xfId="13022" xr:uid="{00000000-0005-0000-0000-000096330000}"/>
    <cellStyle name="Normal 3 2 2 2 3 3 2 4" xfId="13023" xr:uid="{00000000-0005-0000-0000-000097330000}"/>
    <cellStyle name="Normal 3 2 2 2 3 3 2 5" xfId="13024" xr:uid="{00000000-0005-0000-0000-000098330000}"/>
    <cellStyle name="Normal 3 2 2 2 3 3 3" xfId="13025" xr:uid="{00000000-0005-0000-0000-000099330000}"/>
    <cellStyle name="Normal 3 2 2 2 3 3 3 2" xfId="13026" xr:uid="{00000000-0005-0000-0000-00009A330000}"/>
    <cellStyle name="Normal 3 2 2 2 3 3 3 3" xfId="13027" xr:uid="{00000000-0005-0000-0000-00009B330000}"/>
    <cellStyle name="Normal 3 2 2 2 3 3 3 4" xfId="13028" xr:uid="{00000000-0005-0000-0000-00009C330000}"/>
    <cellStyle name="Normal 3 2 2 2 3 3 4" xfId="13029" xr:uid="{00000000-0005-0000-0000-00009D330000}"/>
    <cellStyle name="Normal 3 2 2 2 3 3 5" xfId="13030" xr:uid="{00000000-0005-0000-0000-00009E330000}"/>
    <cellStyle name="Normal 3 2 2 2 3 3 6" xfId="13031" xr:uid="{00000000-0005-0000-0000-00009F330000}"/>
    <cellStyle name="Normal 3 2 2 2 3 4" xfId="13032" xr:uid="{00000000-0005-0000-0000-0000A0330000}"/>
    <cellStyle name="Normal 3 2 2 2 3 4 2" xfId="13033" xr:uid="{00000000-0005-0000-0000-0000A1330000}"/>
    <cellStyle name="Normal 3 2 2 2 3 4 2 2" xfId="13034" xr:uid="{00000000-0005-0000-0000-0000A2330000}"/>
    <cellStyle name="Normal 3 2 2 2 3 4 2 2 2" xfId="13035" xr:uid="{00000000-0005-0000-0000-0000A3330000}"/>
    <cellStyle name="Normal 3 2 2 2 3 4 2 2 3" xfId="13036" xr:uid="{00000000-0005-0000-0000-0000A4330000}"/>
    <cellStyle name="Normal 3 2 2 2 3 4 2 2 4" xfId="13037" xr:uid="{00000000-0005-0000-0000-0000A5330000}"/>
    <cellStyle name="Normal 3 2 2 2 3 4 2 3" xfId="13038" xr:uid="{00000000-0005-0000-0000-0000A6330000}"/>
    <cellStyle name="Normal 3 2 2 2 3 4 2 4" xfId="13039" xr:uid="{00000000-0005-0000-0000-0000A7330000}"/>
    <cellStyle name="Normal 3 2 2 2 3 4 2 5" xfId="13040" xr:uid="{00000000-0005-0000-0000-0000A8330000}"/>
    <cellStyle name="Normal 3 2 2 2 3 4 3" xfId="13041" xr:uid="{00000000-0005-0000-0000-0000A9330000}"/>
    <cellStyle name="Normal 3 2 2 2 3 4 3 2" xfId="13042" xr:uid="{00000000-0005-0000-0000-0000AA330000}"/>
    <cellStyle name="Normal 3 2 2 2 3 4 3 3" xfId="13043" xr:uid="{00000000-0005-0000-0000-0000AB330000}"/>
    <cellStyle name="Normal 3 2 2 2 3 4 3 4" xfId="13044" xr:uid="{00000000-0005-0000-0000-0000AC330000}"/>
    <cellStyle name="Normal 3 2 2 2 3 4 4" xfId="13045" xr:uid="{00000000-0005-0000-0000-0000AD330000}"/>
    <cellStyle name="Normal 3 2 2 2 3 4 5" xfId="13046" xr:uid="{00000000-0005-0000-0000-0000AE330000}"/>
    <cellStyle name="Normal 3 2 2 2 3 4 6" xfId="13047" xr:uid="{00000000-0005-0000-0000-0000AF330000}"/>
    <cellStyle name="Normal 3 2 2 2 3 5" xfId="13048" xr:uid="{00000000-0005-0000-0000-0000B0330000}"/>
    <cellStyle name="Normal 3 2 2 2 3 5 2" xfId="13049" xr:uid="{00000000-0005-0000-0000-0000B1330000}"/>
    <cellStyle name="Normal 3 2 2 2 3 5 2 2" xfId="13050" xr:uid="{00000000-0005-0000-0000-0000B2330000}"/>
    <cellStyle name="Normal 3 2 2 2 3 5 2 3" xfId="13051" xr:uid="{00000000-0005-0000-0000-0000B3330000}"/>
    <cellStyle name="Normal 3 2 2 2 3 5 2 4" xfId="13052" xr:uid="{00000000-0005-0000-0000-0000B4330000}"/>
    <cellStyle name="Normal 3 2 2 2 3 5 3" xfId="13053" xr:uid="{00000000-0005-0000-0000-0000B5330000}"/>
    <cellStyle name="Normal 3 2 2 2 3 5 4" xfId="13054" xr:uid="{00000000-0005-0000-0000-0000B6330000}"/>
    <cellStyle name="Normal 3 2 2 2 3 5 5" xfId="13055" xr:uid="{00000000-0005-0000-0000-0000B7330000}"/>
    <cellStyle name="Normal 3 2 2 2 3 6" xfId="13056" xr:uid="{00000000-0005-0000-0000-0000B8330000}"/>
    <cellStyle name="Normal 3 2 2 2 3 6 2" xfId="13057" xr:uid="{00000000-0005-0000-0000-0000B9330000}"/>
    <cellStyle name="Normal 3 2 2 2 3 6 3" xfId="13058" xr:uid="{00000000-0005-0000-0000-0000BA330000}"/>
    <cellStyle name="Normal 3 2 2 2 3 6 4" xfId="13059" xr:uid="{00000000-0005-0000-0000-0000BB330000}"/>
    <cellStyle name="Normal 3 2 2 2 3 7" xfId="13060" xr:uid="{00000000-0005-0000-0000-0000BC330000}"/>
    <cellStyle name="Normal 3 2 2 2 3 8" xfId="13061" xr:uid="{00000000-0005-0000-0000-0000BD330000}"/>
    <cellStyle name="Normal 3 2 2 2 3 9" xfId="13062" xr:uid="{00000000-0005-0000-0000-0000BE330000}"/>
    <cellStyle name="Normal 3 2 2 2 4" xfId="13063" xr:uid="{00000000-0005-0000-0000-0000BF330000}"/>
    <cellStyle name="Normal 3 2 2 2 4 2" xfId="13064" xr:uid="{00000000-0005-0000-0000-0000C0330000}"/>
    <cellStyle name="Normal 3 2 2 2 4 2 2" xfId="13065" xr:uid="{00000000-0005-0000-0000-0000C1330000}"/>
    <cellStyle name="Normal 3 2 2 2 4 2 2 2" xfId="13066" xr:uid="{00000000-0005-0000-0000-0000C2330000}"/>
    <cellStyle name="Normal 3 2 2 2 4 2 2 2 2" xfId="13067" xr:uid="{00000000-0005-0000-0000-0000C3330000}"/>
    <cellStyle name="Normal 3 2 2 2 4 2 2 2 2 2" xfId="13068" xr:uid="{00000000-0005-0000-0000-0000C4330000}"/>
    <cellStyle name="Normal 3 2 2 2 4 2 2 2 2 3" xfId="13069" xr:uid="{00000000-0005-0000-0000-0000C5330000}"/>
    <cellStyle name="Normal 3 2 2 2 4 2 2 2 2 4" xfId="13070" xr:uid="{00000000-0005-0000-0000-0000C6330000}"/>
    <cellStyle name="Normal 3 2 2 2 4 2 2 2 3" xfId="13071" xr:uid="{00000000-0005-0000-0000-0000C7330000}"/>
    <cellStyle name="Normal 3 2 2 2 4 2 2 2 4" xfId="13072" xr:uid="{00000000-0005-0000-0000-0000C8330000}"/>
    <cellStyle name="Normal 3 2 2 2 4 2 2 2 5" xfId="13073" xr:uid="{00000000-0005-0000-0000-0000C9330000}"/>
    <cellStyle name="Normal 3 2 2 2 4 2 2 3" xfId="13074" xr:uid="{00000000-0005-0000-0000-0000CA330000}"/>
    <cellStyle name="Normal 3 2 2 2 4 2 2 3 2" xfId="13075" xr:uid="{00000000-0005-0000-0000-0000CB330000}"/>
    <cellStyle name="Normal 3 2 2 2 4 2 2 3 3" xfId="13076" xr:uid="{00000000-0005-0000-0000-0000CC330000}"/>
    <cellStyle name="Normal 3 2 2 2 4 2 2 3 4" xfId="13077" xr:uid="{00000000-0005-0000-0000-0000CD330000}"/>
    <cellStyle name="Normal 3 2 2 2 4 2 2 4" xfId="13078" xr:uid="{00000000-0005-0000-0000-0000CE330000}"/>
    <cellStyle name="Normal 3 2 2 2 4 2 2 5" xfId="13079" xr:uid="{00000000-0005-0000-0000-0000CF330000}"/>
    <cellStyle name="Normal 3 2 2 2 4 2 2 6" xfId="13080" xr:uid="{00000000-0005-0000-0000-0000D0330000}"/>
    <cellStyle name="Normal 3 2 2 2 4 2 3" xfId="13081" xr:uid="{00000000-0005-0000-0000-0000D1330000}"/>
    <cellStyle name="Normal 3 2 2 2 4 2 3 2" xfId="13082" xr:uid="{00000000-0005-0000-0000-0000D2330000}"/>
    <cellStyle name="Normal 3 2 2 2 4 2 3 2 2" xfId="13083" xr:uid="{00000000-0005-0000-0000-0000D3330000}"/>
    <cellStyle name="Normal 3 2 2 2 4 2 3 2 2 2" xfId="13084" xr:uid="{00000000-0005-0000-0000-0000D4330000}"/>
    <cellStyle name="Normal 3 2 2 2 4 2 3 2 2 3" xfId="13085" xr:uid="{00000000-0005-0000-0000-0000D5330000}"/>
    <cellStyle name="Normal 3 2 2 2 4 2 3 2 2 4" xfId="13086" xr:uid="{00000000-0005-0000-0000-0000D6330000}"/>
    <cellStyle name="Normal 3 2 2 2 4 2 3 2 3" xfId="13087" xr:uid="{00000000-0005-0000-0000-0000D7330000}"/>
    <cellStyle name="Normal 3 2 2 2 4 2 3 2 4" xfId="13088" xr:uid="{00000000-0005-0000-0000-0000D8330000}"/>
    <cellStyle name="Normal 3 2 2 2 4 2 3 2 5" xfId="13089" xr:uid="{00000000-0005-0000-0000-0000D9330000}"/>
    <cellStyle name="Normal 3 2 2 2 4 2 3 3" xfId="13090" xr:uid="{00000000-0005-0000-0000-0000DA330000}"/>
    <cellStyle name="Normal 3 2 2 2 4 2 3 3 2" xfId="13091" xr:uid="{00000000-0005-0000-0000-0000DB330000}"/>
    <cellStyle name="Normal 3 2 2 2 4 2 3 3 3" xfId="13092" xr:uid="{00000000-0005-0000-0000-0000DC330000}"/>
    <cellStyle name="Normal 3 2 2 2 4 2 3 3 4" xfId="13093" xr:uid="{00000000-0005-0000-0000-0000DD330000}"/>
    <cellStyle name="Normal 3 2 2 2 4 2 3 4" xfId="13094" xr:uid="{00000000-0005-0000-0000-0000DE330000}"/>
    <cellStyle name="Normal 3 2 2 2 4 2 3 5" xfId="13095" xr:uid="{00000000-0005-0000-0000-0000DF330000}"/>
    <cellStyle name="Normal 3 2 2 2 4 2 3 6" xfId="13096" xr:uid="{00000000-0005-0000-0000-0000E0330000}"/>
    <cellStyle name="Normal 3 2 2 2 4 2 4" xfId="13097" xr:uid="{00000000-0005-0000-0000-0000E1330000}"/>
    <cellStyle name="Normal 3 2 2 2 4 2 4 2" xfId="13098" xr:uid="{00000000-0005-0000-0000-0000E2330000}"/>
    <cellStyle name="Normal 3 2 2 2 4 2 4 2 2" xfId="13099" xr:uid="{00000000-0005-0000-0000-0000E3330000}"/>
    <cellStyle name="Normal 3 2 2 2 4 2 4 2 3" xfId="13100" xr:uid="{00000000-0005-0000-0000-0000E4330000}"/>
    <cellStyle name="Normal 3 2 2 2 4 2 4 2 4" xfId="13101" xr:uid="{00000000-0005-0000-0000-0000E5330000}"/>
    <cellStyle name="Normal 3 2 2 2 4 2 4 3" xfId="13102" xr:uid="{00000000-0005-0000-0000-0000E6330000}"/>
    <cellStyle name="Normal 3 2 2 2 4 2 4 4" xfId="13103" xr:uid="{00000000-0005-0000-0000-0000E7330000}"/>
    <cellStyle name="Normal 3 2 2 2 4 2 4 5" xfId="13104" xr:uid="{00000000-0005-0000-0000-0000E8330000}"/>
    <cellStyle name="Normal 3 2 2 2 4 2 5" xfId="13105" xr:uid="{00000000-0005-0000-0000-0000E9330000}"/>
    <cellStyle name="Normal 3 2 2 2 4 2 5 2" xfId="13106" xr:uid="{00000000-0005-0000-0000-0000EA330000}"/>
    <cellStyle name="Normal 3 2 2 2 4 2 5 3" xfId="13107" xr:uid="{00000000-0005-0000-0000-0000EB330000}"/>
    <cellStyle name="Normal 3 2 2 2 4 2 5 4" xfId="13108" xr:uid="{00000000-0005-0000-0000-0000EC330000}"/>
    <cellStyle name="Normal 3 2 2 2 4 2 6" xfId="13109" xr:uid="{00000000-0005-0000-0000-0000ED330000}"/>
    <cellStyle name="Normal 3 2 2 2 4 2 7" xfId="13110" xr:uid="{00000000-0005-0000-0000-0000EE330000}"/>
    <cellStyle name="Normal 3 2 2 2 4 2 8" xfId="13111" xr:uid="{00000000-0005-0000-0000-0000EF330000}"/>
    <cellStyle name="Normal 3 2 2 2 4 3" xfId="13112" xr:uid="{00000000-0005-0000-0000-0000F0330000}"/>
    <cellStyle name="Normal 3 2 2 2 4 3 2" xfId="13113" xr:uid="{00000000-0005-0000-0000-0000F1330000}"/>
    <cellStyle name="Normal 3 2 2 2 4 3 2 2" xfId="13114" xr:uid="{00000000-0005-0000-0000-0000F2330000}"/>
    <cellStyle name="Normal 3 2 2 2 4 3 2 2 2" xfId="13115" xr:uid="{00000000-0005-0000-0000-0000F3330000}"/>
    <cellStyle name="Normal 3 2 2 2 4 3 2 2 3" xfId="13116" xr:uid="{00000000-0005-0000-0000-0000F4330000}"/>
    <cellStyle name="Normal 3 2 2 2 4 3 2 2 4" xfId="13117" xr:uid="{00000000-0005-0000-0000-0000F5330000}"/>
    <cellStyle name="Normal 3 2 2 2 4 3 2 3" xfId="13118" xr:uid="{00000000-0005-0000-0000-0000F6330000}"/>
    <cellStyle name="Normal 3 2 2 2 4 3 2 4" xfId="13119" xr:uid="{00000000-0005-0000-0000-0000F7330000}"/>
    <cellStyle name="Normal 3 2 2 2 4 3 2 5" xfId="13120" xr:uid="{00000000-0005-0000-0000-0000F8330000}"/>
    <cellStyle name="Normal 3 2 2 2 4 3 3" xfId="13121" xr:uid="{00000000-0005-0000-0000-0000F9330000}"/>
    <cellStyle name="Normal 3 2 2 2 4 3 3 2" xfId="13122" xr:uid="{00000000-0005-0000-0000-0000FA330000}"/>
    <cellStyle name="Normal 3 2 2 2 4 3 3 3" xfId="13123" xr:uid="{00000000-0005-0000-0000-0000FB330000}"/>
    <cellStyle name="Normal 3 2 2 2 4 3 3 4" xfId="13124" xr:uid="{00000000-0005-0000-0000-0000FC330000}"/>
    <cellStyle name="Normal 3 2 2 2 4 3 4" xfId="13125" xr:uid="{00000000-0005-0000-0000-0000FD330000}"/>
    <cellStyle name="Normal 3 2 2 2 4 3 5" xfId="13126" xr:uid="{00000000-0005-0000-0000-0000FE330000}"/>
    <cellStyle name="Normal 3 2 2 2 4 3 6" xfId="13127" xr:uid="{00000000-0005-0000-0000-0000FF330000}"/>
    <cellStyle name="Normal 3 2 2 2 4 4" xfId="13128" xr:uid="{00000000-0005-0000-0000-000000340000}"/>
    <cellStyle name="Normal 3 2 2 2 4 4 2" xfId="13129" xr:uid="{00000000-0005-0000-0000-000001340000}"/>
    <cellStyle name="Normal 3 2 2 2 4 4 2 2" xfId="13130" xr:uid="{00000000-0005-0000-0000-000002340000}"/>
    <cellStyle name="Normal 3 2 2 2 4 4 2 2 2" xfId="13131" xr:uid="{00000000-0005-0000-0000-000003340000}"/>
    <cellStyle name="Normal 3 2 2 2 4 4 2 2 3" xfId="13132" xr:uid="{00000000-0005-0000-0000-000004340000}"/>
    <cellStyle name="Normal 3 2 2 2 4 4 2 2 4" xfId="13133" xr:uid="{00000000-0005-0000-0000-000005340000}"/>
    <cellStyle name="Normal 3 2 2 2 4 4 2 3" xfId="13134" xr:uid="{00000000-0005-0000-0000-000006340000}"/>
    <cellStyle name="Normal 3 2 2 2 4 4 2 4" xfId="13135" xr:uid="{00000000-0005-0000-0000-000007340000}"/>
    <cellStyle name="Normal 3 2 2 2 4 4 2 5" xfId="13136" xr:uid="{00000000-0005-0000-0000-000008340000}"/>
    <cellStyle name="Normal 3 2 2 2 4 4 3" xfId="13137" xr:uid="{00000000-0005-0000-0000-000009340000}"/>
    <cellStyle name="Normal 3 2 2 2 4 4 3 2" xfId="13138" xr:uid="{00000000-0005-0000-0000-00000A340000}"/>
    <cellStyle name="Normal 3 2 2 2 4 4 3 3" xfId="13139" xr:uid="{00000000-0005-0000-0000-00000B340000}"/>
    <cellStyle name="Normal 3 2 2 2 4 4 3 4" xfId="13140" xr:uid="{00000000-0005-0000-0000-00000C340000}"/>
    <cellStyle name="Normal 3 2 2 2 4 4 4" xfId="13141" xr:uid="{00000000-0005-0000-0000-00000D340000}"/>
    <cellStyle name="Normal 3 2 2 2 4 4 5" xfId="13142" xr:uid="{00000000-0005-0000-0000-00000E340000}"/>
    <cellStyle name="Normal 3 2 2 2 4 4 6" xfId="13143" xr:uid="{00000000-0005-0000-0000-00000F340000}"/>
    <cellStyle name="Normal 3 2 2 2 4 5" xfId="13144" xr:uid="{00000000-0005-0000-0000-000010340000}"/>
    <cellStyle name="Normal 3 2 2 2 4 5 2" xfId="13145" xr:uid="{00000000-0005-0000-0000-000011340000}"/>
    <cellStyle name="Normal 3 2 2 2 4 5 2 2" xfId="13146" xr:uid="{00000000-0005-0000-0000-000012340000}"/>
    <cellStyle name="Normal 3 2 2 2 4 5 2 3" xfId="13147" xr:uid="{00000000-0005-0000-0000-000013340000}"/>
    <cellStyle name="Normal 3 2 2 2 4 5 2 4" xfId="13148" xr:uid="{00000000-0005-0000-0000-000014340000}"/>
    <cellStyle name="Normal 3 2 2 2 4 5 3" xfId="13149" xr:uid="{00000000-0005-0000-0000-000015340000}"/>
    <cellStyle name="Normal 3 2 2 2 4 5 4" xfId="13150" xr:uid="{00000000-0005-0000-0000-000016340000}"/>
    <cellStyle name="Normal 3 2 2 2 4 5 5" xfId="13151" xr:uid="{00000000-0005-0000-0000-000017340000}"/>
    <cellStyle name="Normal 3 2 2 2 4 6" xfId="13152" xr:uid="{00000000-0005-0000-0000-000018340000}"/>
    <cellStyle name="Normal 3 2 2 2 4 6 2" xfId="13153" xr:uid="{00000000-0005-0000-0000-000019340000}"/>
    <cellStyle name="Normal 3 2 2 2 4 6 3" xfId="13154" xr:uid="{00000000-0005-0000-0000-00001A340000}"/>
    <cellStyle name="Normal 3 2 2 2 4 6 4" xfId="13155" xr:uid="{00000000-0005-0000-0000-00001B340000}"/>
    <cellStyle name="Normal 3 2 2 2 4 7" xfId="13156" xr:uid="{00000000-0005-0000-0000-00001C340000}"/>
    <cellStyle name="Normal 3 2 2 2 4 8" xfId="13157" xr:uid="{00000000-0005-0000-0000-00001D340000}"/>
    <cellStyle name="Normal 3 2 2 2 4 9" xfId="13158" xr:uid="{00000000-0005-0000-0000-00001E340000}"/>
    <cellStyle name="Normal 3 2 2 2 5" xfId="13159" xr:uid="{00000000-0005-0000-0000-00001F340000}"/>
    <cellStyle name="Normal 3 2 2 2 5 2" xfId="13160" xr:uid="{00000000-0005-0000-0000-000020340000}"/>
    <cellStyle name="Normal 3 2 2 2 5 2 2" xfId="13161" xr:uid="{00000000-0005-0000-0000-000021340000}"/>
    <cellStyle name="Normal 3 2 2 2 5 2 2 2" xfId="13162" xr:uid="{00000000-0005-0000-0000-000022340000}"/>
    <cellStyle name="Normal 3 2 2 2 5 2 2 2 2" xfId="13163" xr:uid="{00000000-0005-0000-0000-000023340000}"/>
    <cellStyle name="Normal 3 2 2 2 5 2 2 2 3" xfId="13164" xr:uid="{00000000-0005-0000-0000-000024340000}"/>
    <cellStyle name="Normal 3 2 2 2 5 2 2 2 4" xfId="13165" xr:uid="{00000000-0005-0000-0000-000025340000}"/>
    <cellStyle name="Normal 3 2 2 2 5 2 2 3" xfId="13166" xr:uid="{00000000-0005-0000-0000-000026340000}"/>
    <cellStyle name="Normal 3 2 2 2 5 2 2 4" xfId="13167" xr:uid="{00000000-0005-0000-0000-000027340000}"/>
    <cellStyle name="Normal 3 2 2 2 5 2 2 5" xfId="13168" xr:uid="{00000000-0005-0000-0000-000028340000}"/>
    <cellStyle name="Normal 3 2 2 2 5 2 3" xfId="13169" xr:uid="{00000000-0005-0000-0000-000029340000}"/>
    <cellStyle name="Normal 3 2 2 2 5 2 3 2" xfId="13170" xr:uid="{00000000-0005-0000-0000-00002A340000}"/>
    <cellStyle name="Normal 3 2 2 2 5 2 3 3" xfId="13171" xr:uid="{00000000-0005-0000-0000-00002B340000}"/>
    <cellStyle name="Normal 3 2 2 2 5 2 3 4" xfId="13172" xr:uid="{00000000-0005-0000-0000-00002C340000}"/>
    <cellStyle name="Normal 3 2 2 2 5 2 4" xfId="13173" xr:uid="{00000000-0005-0000-0000-00002D340000}"/>
    <cellStyle name="Normal 3 2 2 2 5 2 5" xfId="13174" xr:uid="{00000000-0005-0000-0000-00002E340000}"/>
    <cellStyle name="Normal 3 2 2 2 5 2 6" xfId="13175" xr:uid="{00000000-0005-0000-0000-00002F340000}"/>
    <cellStyle name="Normal 3 2 2 2 5 3" xfId="13176" xr:uid="{00000000-0005-0000-0000-000030340000}"/>
    <cellStyle name="Normal 3 2 2 2 5 3 2" xfId="13177" xr:uid="{00000000-0005-0000-0000-000031340000}"/>
    <cellStyle name="Normal 3 2 2 2 5 3 2 2" xfId="13178" xr:uid="{00000000-0005-0000-0000-000032340000}"/>
    <cellStyle name="Normal 3 2 2 2 5 3 2 2 2" xfId="13179" xr:uid="{00000000-0005-0000-0000-000033340000}"/>
    <cellStyle name="Normal 3 2 2 2 5 3 2 2 3" xfId="13180" xr:uid="{00000000-0005-0000-0000-000034340000}"/>
    <cellStyle name="Normal 3 2 2 2 5 3 2 2 4" xfId="13181" xr:uid="{00000000-0005-0000-0000-000035340000}"/>
    <cellStyle name="Normal 3 2 2 2 5 3 2 3" xfId="13182" xr:uid="{00000000-0005-0000-0000-000036340000}"/>
    <cellStyle name="Normal 3 2 2 2 5 3 2 4" xfId="13183" xr:uid="{00000000-0005-0000-0000-000037340000}"/>
    <cellStyle name="Normal 3 2 2 2 5 3 2 5" xfId="13184" xr:uid="{00000000-0005-0000-0000-000038340000}"/>
    <cellStyle name="Normal 3 2 2 2 5 3 3" xfId="13185" xr:uid="{00000000-0005-0000-0000-000039340000}"/>
    <cellStyle name="Normal 3 2 2 2 5 3 3 2" xfId="13186" xr:uid="{00000000-0005-0000-0000-00003A340000}"/>
    <cellStyle name="Normal 3 2 2 2 5 3 3 3" xfId="13187" xr:uid="{00000000-0005-0000-0000-00003B340000}"/>
    <cellStyle name="Normal 3 2 2 2 5 3 3 4" xfId="13188" xr:uid="{00000000-0005-0000-0000-00003C340000}"/>
    <cellStyle name="Normal 3 2 2 2 5 3 4" xfId="13189" xr:uid="{00000000-0005-0000-0000-00003D340000}"/>
    <cellStyle name="Normal 3 2 2 2 5 3 5" xfId="13190" xr:uid="{00000000-0005-0000-0000-00003E340000}"/>
    <cellStyle name="Normal 3 2 2 2 5 3 6" xfId="13191" xr:uid="{00000000-0005-0000-0000-00003F340000}"/>
    <cellStyle name="Normal 3 2 2 2 5 4" xfId="13192" xr:uid="{00000000-0005-0000-0000-000040340000}"/>
    <cellStyle name="Normal 3 2 2 2 5 4 2" xfId="13193" xr:uid="{00000000-0005-0000-0000-000041340000}"/>
    <cellStyle name="Normal 3 2 2 2 5 4 2 2" xfId="13194" xr:uid="{00000000-0005-0000-0000-000042340000}"/>
    <cellStyle name="Normal 3 2 2 2 5 4 2 3" xfId="13195" xr:uid="{00000000-0005-0000-0000-000043340000}"/>
    <cellStyle name="Normal 3 2 2 2 5 4 2 4" xfId="13196" xr:uid="{00000000-0005-0000-0000-000044340000}"/>
    <cellStyle name="Normal 3 2 2 2 5 4 3" xfId="13197" xr:uid="{00000000-0005-0000-0000-000045340000}"/>
    <cellStyle name="Normal 3 2 2 2 5 4 4" xfId="13198" xr:uid="{00000000-0005-0000-0000-000046340000}"/>
    <cellStyle name="Normal 3 2 2 2 5 4 5" xfId="13199" xr:uid="{00000000-0005-0000-0000-000047340000}"/>
    <cellStyle name="Normal 3 2 2 2 5 5" xfId="13200" xr:uid="{00000000-0005-0000-0000-000048340000}"/>
    <cellStyle name="Normal 3 2 2 2 5 5 2" xfId="13201" xr:uid="{00000000-0005-0000-0000-000049340000}"/>
    <cellStyle name="Normal 3 2 2 2 5 5 3" xfId="13202" xr:uid="{00000000-0005-0000-0000-00004A340000}"/>
    <cellStyle name="Normal 3 2 2 2 5 5 4" xfId="13203" xr:uid="{00000000-0005-0000-0000-00004B340000}"/>
    <cellStyle name="Normal 3 2 2 2 5 6" xfId="13204" xr:uid="{00000000-0005-0000-0000-00004C340000}"/>
    <cellStyle name="Normal 3 2 2 2 5 7" xfId="13205" xr:uid="{00000000-0005-0000-0000-00004D340000}"/>
    <cellStyle name="Normal 3 2 2 2 5 8" xfId="13206" xr:uid="{00000000-0005-0000-0000-00004E340000}"/>
    <cellStyle name="Normal 3 2 2 2 6" xfId="13207" xr:uid="{00000000-0005-0000-0000-00004F340000}"/>
    <cellStyle name="Normal 3 2 2 2 6 2" xfId="13208" xr:uid="{00000000-0005-0000-0000-000050340000}"/>
    <cellStyle name="Normal 3 2 2 2 6 2 2" xfId="13209" xr:uid="{00000000-0005-0000-0000-000051340000}"/>
    <cellStyle name="Normal 3 2 2 2 6 2 2 2" xfId="13210" xr:uid="{00000000-0005-0000-0000-000052340000}"/>
    <cellStyle name="Normal 3 2 2 2 6 2 2 2 2" xfId="13211" xr:uid="{00000000-0005-0000-0000-000053340000}"/>
    <cellStyle name="Normal 3 2 2 2 6 2 2 2 3" xfId="13212" xr:uid="{00000000-0005-0000-0000-000054340000}"/>
    <cellStyle name="Normal 3 2 2 2 6 2 2 2 4" xfId="13213" xr:uid="{00000000-0005-0000-0000-000055340000}"/>
    <cellStyle name="Normal 3 2 2 2 6 2 2 3" xfId="13214" xr:uid="{00000000-0005-0000-0000-000056340000}"/>
    <cellStyle name="Normal 3 2 2 2 6 2 2 4" xfId="13215" xr:uid="{00000000-0005-0000-0000-000057340000}"/>
    <cellStyle name="Normal 3 2 2 2 6 2 2 5" xfId="13216" xr:uid="{00000000-0005-0000-0000-000058340000}"/>
    <cellStyle name="Normal 3 2 2 2 6 2 3" xfId="13217" xr:uid="{00000000-0005-0000-0000-000059340000}"/>
    <cellStyle name="Normal 3 2 2 2 6 2 3 2" xfId="13218" xr:uid="{00000000-0005-0000-0000-00005A340000}"/>
    <cellStyle name="Normal 3 2 2 2 6 2 3 3" xfId="13219" xr:uid="{00000000-0005-0000-0000-00005B340000}"/>
    <cellStyle name="Normal 3 2 2 2 6 2 3 4" xfId="13220" xr:uid="{00000000-0005-0000-0000-00005C340000}"/>
    <cellStyle name="Normal 3 2 2 2 6 2 4" xfId="13221" xr:uid="{00000000-0005-0000-0000-00005D340000}"/>
    <cellStyle name="Normal 3 2 2 2 6 2 5" xfId="13222" xr:uid="{00000000-0005-0000-0000-00005E340000}"/>
    <cellStyle name="Normal 3 2 2 2 6 2 6" xfId="13223" xr:uid="{00000000-0005-0000-0000-00005F340000}"/>
    <cellStyle name="Normal 3 2 2 2 6 3" xfId="13224" xr:uid="{00000000-0005-0000-0000-000060340000}"/>
    <cellStyle name="Normal 3 2 2 2 6 3 2" xfId="13225" xr:uid="{00000000-0005-0000-0000-000061340000}"/>
    <cellStyle name="Normal 3 2 2 2 6 3 2 2" xfId="13226" xr:uid="{00000000-0005-0000-0000-000062340000}"/>
    <cellStyle name="Normal 3 2 2 2 6 3 2 2 2" xfId="13227" xr:uid="{00000000-0005-0000-0000-000063340000}"/>
    <cellStyle name="Normal 3 2 2 2 6 3 2 2 3" xfId="13228" xr:uid="{00000000-0005-0000-0000-000064340000}"/>
    <cellStyle name="Normal 3 2 2 2 6 3 2 2 4" xfId="13229" xr:uid="{00000000-0005-0000-0000-000065340000}"/>
    <cellStyle name="Normal 3 2 2 2 6 3 2 3" xfId="13230" xr:uid="{00000000-0005-0000-0000-000066340000}"/>
    <cellStyle name="Normal 3 2 2 2 6 3 2 4" xfId="13231" xr:uid="{00000000-0005-0000-0000-000067340000}"/>
    <cellStyle name="Normal 3 2 2 2 6 3 2 5" xfId="13232" xr:uid="{00000000-0005-0000-0000-000068340000}"/>
    <cellStyle name="Normal 3 2 2 2 6 3 3" xfId="13233" xr:uid="{00000000-0005-0000-0000-000069340000}"/>
    <cellStyle name="Normal 3 2 2 2 6 3 3 2" xfId="13234" xr:uid="{00000000-0005-0000-0000-00006A340000}"/>
    <cellStyle name="Normal 3 2 2 2 6 3 3 3" xfId="13235" xr:uid="{00000000-0005-0000-0000-00006B340000}"/>
    <cellStyle name="Normal 3 2 2 2 6 3 3 4" xfId="13236" xr:uid="{00000000-0005-0000-0000-00006C340000}"/>
    <cellStyle name="Normal 3 2 2 2 6 3 4" xfId="13237" xr:uid="{00000000-0005-0000-0000-00006D340000}"/>
    <cellStyle name="Normal 3 2 2 2 6 3 5" xfId="13238" xr:uid="{00000000-0005-0000-0000-00006E340000}"/>
    <cellStyle name="Normal 3 2 2 2 6 3 6" xfId="13239" xr:uid="{00000000-0005-0000-0000-00006F340000}"/>
    <cellStyle name="Normal 3 2 2 2 6 4" xfId="13240" xr:uid="{00000000-0005-0000-0000-000070340000}"/>
    <cellStyle name="Normal 3 2 2 2 6 4 2" xfId="13241" xr:uid="{00000000-0005-0000-0000-000071340000}"/>
    <cellStyle name="Normal 3 2 2 2 6 4 2 2" xfId="13242" xr:uid="{00000000-0005-0000-0000-000072340000}"/>
    <cellStyle name="Normal 3 2 2 2 6 4 2 3" xfId="13243" xr:uid="{00000000-0005-0000-0000-000073340000}"/>
    <cellStyle name="Normal 3 2 2 2 6 4 2 4" xfId="13244" xr:uid="{00000000-0005-0000-0000-000074340000}"/>
    <cellStyle name="Normal 3 2 2 2 6 4 3" xfId="13245" xr:uid="{00000000-0005-0000-0000-000075340000}"/>
    <cellStyle name="Normal 3 2 2 2 6 4 4" xfId="13246" xr:uid="{00000000-0005-0000-0000-000076340000}"/>
    <cellStyle name="Normal 3 2 2 2 6 4 5" xfId="13247" xr:uid="{00000000-0005-0000-0000-000077340000}"/>
    <cellStyle name="Normal 3 2 2 2 6 5" xfId="13248" xr:uid="{00000000-0005-0000-0000-000078340000}"/>
    <cellStyle name="Normal 3 2 2 2 6 5 2" xfId="13249" xr:uid="{00000000-0005-0000-0000-000079340000}"/>
    <cellStyle name="Normal 3 2 2 2 6 5 3" xfId="13250" xr:uid="{00000000-0005-0000-0000-00007A340000}"/>
    <cellStyle name="Normal 3 2 2 2 6 5 4" xfId="13251" xr:uid="{00000000-0005-0000-0000-00007B340000}"/>
    <cellStyle name="Normal 3 2 2 2 6 6" xfId="13252" xr:uid="{00000000-0005-0000-0000-00007C340000}"/>
    <cellStyle name="Normal 3 2 2 2 6 7" xfId="13253" xr:uid="{00000000-0005-0000-0000-00007D340000}"/>
    <cellStyle name="Normal 3 2 2 2 6 8" xfId="13254" xr:uid="{00000000-0005-0000-0000-00007E340000}"/>
    <cellStyle name="Normal 3 2 2 2 7" xfId="13255" xr:uid="{00000000-0005-0000-0000-00007F340000}"/>
    <cellStyle name="Normal 3 2 2 2 7 2" xfId="13256" xr:uid="{00000000-0005-0000-0000-000080340000}"/>
    <cellStyle name="Normal 3 2 2 2 7 2 2" xfId="13257" xr:uid="{00000000-0005-0000-0000-000081340000}"/>
    <cellStyle name="Normal 3 2 2 2 7 2 2 2" xfId="13258" xr:uid="{00000000-0005-0000-0000-000082340000}"/>
    <cellStyle name="Normal 3 2 2 2 7 2 2 3" xfId="13259" xr:uid="{00000000-0005-0000-0000-000083340000}"/>
    <cellStyle name="Normal 3 2 2 2 7 2 2 4" xfId="13260" xr:uid="{00000000-0005-0000-0000-000084340000}"/>
    <cellStyle name="Normal 3 2 2 2 7 2 3" xfId="13261" xr:uid="{00000000-0005-0000-0000-000085340000}"/>
    <cellStyle name="Normal 3 2 2 2 7 2 4" xfId="13262" xr:uid="{00000000-0005-0000-0000-000086340000}"/>
    <cellStyle name="Normal 3 2 2 2 7 2 5" xfId="13263" xr:uid="{00000000-0005-0000-0000-000087340000}"/>
    <cellStyle name="Normal 3 2 2 2 7 3" xfId="13264" xr:uid="{00000000-0005-0000-0000-000088340000}"/>
    <cellStyle name="Normal 3 2 2 2 7 3 2" xfId="13265" xr:uid="{00000000-0005-0000-0000-000089340000}"/>
    <cellStyle name="Normal 3 2 2 2 7 3 3" xfId="13266" xr:uid="{00000000-0005-0000-0000-00008A340000}"/>
    <cellStyle name="Normal 3 2 2 2 7 3 4" xfId="13267" xr:uid="{00000000-0005-0000-0000-00008B340000}"/>
    <cellStyle name="Normal 3 2 2 2 7 4" xfId="13268" xr:uid="{00000000-0005-0000-0000-00008C340000}"/>
    <cellStyle name="Normal 3 2 2 2 7 5" xfId="13269" xr:uid="{00000000-0005-0000-0000-00008D340000}"/>
    <cellStyle name="Normal 3 2 2 2 7 6" xfId="13270" xr:uid="{00000000-0005-0000-0000-00008E340000}"/>
    <cellStyle name="Normal 3 2 2 2 8" xfId="13271" xr:uid="{00000000-0005-0000-0000-00008F340000}"/>
    <cellStyle name="Normal 3 2 2 2 8 2" xfId="13272" xr:uid="{00000000-0005-0000-0000-000090340000}"/>
    <cellStyle name="Normal 3 2 2 2 8 2 2" xfId="13273" xr:uid="{00000000-0005-0000-0000-000091340000}"/>
    <cellStyle name="Normal 3 2 2 2 8 2 2 2" xfId="13274" xr:uid="{00000000-0005-0000-0000-000092340000}"/>
    <cellStyle name="Normal 3 2 2 2 8 2 2 3" xfId="13275" xr:uid="{00000000-0005-0000-0000-000093340000}"/>
    <cellStyle name="Normal 3 2 2 2 8 2 2 4" xfId="13276" xr:uid="{00000000-0005-0000-0000-000094340000}"/>
    <cellStyle name="Normal 3 2 2 2 8 2 3" xfId="13277" xr:uid="{00000000-0005-0000-0000-000095340000}"/>
    <cellStyle name="Normal 3 2 2 2 8 2 4" xfId="13278" xr:uid="{00000000-0005-0000-0000-000096340000}"/>
    <cellStyle name="Normal 3 2 2 2 8 2 5" xfId="13279" xr:uid="{00000000-0005-0000-0000-000097340000}"/>
    <cellStyle name="Normal 3 2 2 2 8 3" xfId="13280" xr:uid="{00000000-0005-0000-0000-000098340000}"/>
    <cellStyle name="Normal 3 2 2 2 8 3 2" xfId="13281" xr:uid="{00000000-0005-0000-0000-000099340000}"/>
    <cellStyle name="Normal 3 2 2 2 8 3 3" xfId="13282" xr:uid="{00000000-0005-0000-0000-00009A340000}"/>
    <cellStyle name="Normal 3 2 2 2 8 3 4" xfId="13283" xr:uid="{00000000-0005-0000-0000-00009B340000}"/>
    <cellStyle name="Normal 3 2 2 2 8 4" xfId="13284" xr:uid="{00000000-0005-0000-0000-00009C340000}"/>
    <cellStyle name="Normal 3 2 2 2 8 5" xfId="13285" xr:uid="{00000000-0005-0000-0000-00009D340000}"/>
    <cellStyle name="Normal 3 2 2 2 8 6" xfId="13286" xr:uid="{00000000-0005-0000-0000-00009E340000}"/>
    <cellStyle name="Normal 3 2 2 2 9" xfId="13287" xr:uid="{00000000-0005-0000-0000-00009F340000}"/>
    <cellStyle name="Normal 3 2 2 3" xfId="13288" xr:uid="{00000000-0005-0000-0000-0000A0340000}"/>
    <cellStyle name="Normal 3 2 2 3 10" xfId="13289" xr:uid="{00000000-0005-0000-0000-0000A1340000}"/>
    <cellStyle name="Normal 3 2 2 3 11" xfId="13290" xr:uid="{00000000-0005-0000-0000-0000A2340000}"/>
    <cellStyle name="Normal 3 2 2 3 2" xfId="13291" xr:uid="{00000000-0005-0000-0000-0000A3340000}"/>
    <cellStyle name="Normal 3 2 2 3 2 2" xfId="13292" xr:uid="{00000000-0005-0000-0000-0000A4340000}"/>
    <cellStyle name="Normal 3 2 2 3 2 2 2" xfId="13293" xr:uid="{00000000-0005-0000-0000-0000A5340000}"/>
    <cellStyle name="Normal 3 2 2 3 2 2 2 2" xfId="13294" xr:uid="{00000000-0005-0000-0000-0000A6340000}"/>
    <cellStyle name="Normal 3 2 2 3 2 2 2 2 2" xfId="13295" xr:uid="{00000000-0005-0000-0000-0000A7340000}"/>
    <cellStyle name="Normal 3 2 2 3 2 2 2 2 3" xfId="13296" xr:uid="{00000000-0005-0000-0000-0000A8340000}"/>
    <cellStyle name="Normal 3 2 2 3 2 2 2 2 4" xfId="13297" xr:uid="{00000000-0005-0000-0000-0000A9340000}"/>
    <cellStyle name="Normal 3 2 2 3 2 2 2 3" xfId="13298" xr:uid="{00000000-0005-0000-0000-0000AA340000}"/>
    <cellStyle name="Normal 3 2 2 3 2 2 2 4" xfId="13299" xr:uid="{00000000-0005-0000-0000-0000AB340000}"/>
    <cellStyle name="Normal 3 2 2 3 2 2 2 5" xfId="13300" xr:uid="{00000000-0005-0000-0000-0000AC340000}"/>
    <cellStyle name="Normal 3 2 2 3 2 2 3" xfId="13301" xr:uid="{00000000-0005-0000-0000-0000AD340000}"/>
    <cellStyle name="Normal 3 2 2 3 2 2 3 2" xfId="13302" xr:uid="{00000000-0005-0000-0000-0000AE340000}"/>
    <cellStyle name="Normal 3 2 2 3 2 2 3 3" xfId="13303" xr:uid="{00000000-0005-0000-0000-0000AF340000}"/>
    <cellStyle name="Normal 3 2 2 3 2 2 3 4" xfId="13304" xr:uid="{00000000-0005-0000-0000-0000B0340000}"/>
    <cellStyle name="Normal 3 2 2 3 2 2 4" xfId="13305" xr:uid="{00000000-0005-0000-0000-0000B1340000}"/>
    <cellStyle name="Normal 3 2 2 3 2 2 5" xfId="13306" xr:uid="{00000000-0005-0000-0000-0000B2340000}"/>
    <cellStyle name="Normal 3 2 2 3 2 2 6" xfId="13307" xr:uid="{00000000-0005-0000-0000-0000B3340000}"/>
    <cellStyle name="Normal 3 2 2 3 2 3" xfId="13308" xr:uid="{00000000-0005-0000-0000-0000B4340000}"/>
    <cellStyle name="Normal 3 2 2 3 2 3 2" xfId="13309" xr:uid="{00000000-0005-0000-0000-0000B5340000}"/>
    <cellStyle name="Normal 3 2 2 3 2 3 2 2" xfId="13310" xr:uid="{00000000-0005-0000-0000-0000B6340000}"/>
    <cellStyle name="Normal 3 2 2 3 2 3 2 2 2" xfId="13311" xr:uid="{00000000-0005-0000-0000-0000B7340000}"/>
    <cellStyle name="Normal 3 2 2 3 2 3 2 2 3" xfId="13312" xr:uid="{00000000-0005-0000-0000-0000B8340000}"/>
    <cellStyle name="Normal 3 2 2 3 2 3 2 2 4" xfId="13313" xr:uid="{00000000-0005-0000-0000-0000B9340000}"/>
    <cellStyle name="Normal 3 2 2 3 2 3 2 3" xfId="13314" xr:uid="{00000000-0005-0000-0000-0000BA340000}"/>
    <cellStyle name="Normal 3 2 2 3 2 3 2 4" xfId="13315" xr:uid="{00000000-0005-0000-0000-0000BB340000}"/>
    <cellStyle name="Normal 3 2 2 3 2 3 2 5" xfId="13316" xr:uid="{00000000-0005-0000-0000-0000BC340000}"/>
    <cellStyle name="Normal 3 2 2 3 2 3 3" xfId="13317" xr:uid="{00000000-0005-0000-0000-0000BD340000}"/>
    <cellStyle name="Normal 3 2 2 3 2 3 3 2" xfId="13318" xr:uid="{00000000-0005-0000-0000-0000BE340000}"/>
    <cellStyle name="Normal 3 2 2 3 2 3 3 3" xfId="13319" xr:uid="{00000000-0005-0000-0000-0000BF340000}"/>
    <cellStyle name="Normal 3 2 2 3 2 3 3 4" xfId="13320" xr:uid="{00000000-0005-0000-0000-0000C0340000}"/>
    <cellStyle name="Normal 3 2 2 3 2 3 4" xfId="13321" xr:uid="{00000000-0005-0000-0000-0000C1340000}"/>
    <cellStyle name="Normal 3 2 2 3 2 3 5" xfId="13322" xr:uid="{00000000-0005-0000-0000-0000C2340000}"/>
    <cellStyle name="Normal 3 2 2 3 2 3 6" xfId="13323" xr:uid="{00000000-0005-0000-0000-0000C3340000}"/>
    <cellStyle name="Normal 3 2 2 3 2 4" xfId="13324" xr:uid="{00000000-0005-0000-0000-0000C4340000}"/>
    <cellStyle name="Normal 3 2 2 3 2 4 2" xfId="13325" xr:uid="{00000000-0005-0000-0000-0000C5340000}"/>
    <cellStyle name="Normal 3 2 2 3 2 4 2 2" xfId="13326" xr:uid="{00000000-0005-0000-0000-0000C6340000}"/>
    <cellStyle name="Normal 3 2 2 3 2 4 2 3" xfId="13327" xr:uid="{00000000-0005-0000-0000-0000C7340000}"/>
    <cellStyle name="Normal 3 2 2 3 2 4 2 4" xfId="13328" xr:uid="{00000000-0005-0000-0000-0000C8340000}"/>
    <cellStyle name="Normal 3 2 2 3 2 4 3" xfId="13329" xr:uid="{00000000-0005-0000-0000-0000C9340000}"/>
    <cellStyle name="Normal 3 2 2 3 2 4 4" xfId="13330" xr:uid="{00000000-0005-0000-0000-0000CA340000}"/>
    <cellStyle name="Normal 3 2 2 3 2 4 5" xfId="13331" xr:uid="{00000000-0005-0000-0000-0000CB340000}"/>
    <cellStyle name="Normal 3 2 2 3 2 5" xfId="13332" xr:uid="{00000000-0005-0000-0000-0000CC340000}"/>
    <cellStyle name="Normal 3 2 2 3 2 5 2" xfId="13333" xr:uid="{00000000-0005-0000-0000-0000CD340000}"/>
    <cellStyle name="Normal 3 2 2 3 2 5 3" xfId="13334" xr:uid="{00000000-0005-0000-0000-0000CE340000}"/>
    <cellStyle name="Normal 3 2 2 3 2 5 4" xfId="13335" xr:uid="{00000000-0005-0000-0000-0000CF340000}"/>
    <cellStyle name="Normal 3 2 2 3 2 6" xfId="13336" xr:uid="{00000000-0005-0000-0000-0000D0340000}"/>
    <cellStyle name="Normal 3 2 2 3 2 7" xfId="13337" xr:uid="{00000000-0005-0000-0000-0000D1340000}"/>
    <cellStyle name="Normal 3 2 2 3 2 8" xfId="13338" xr:uid="{00000000-0005-0000-0000-0000D2340000}"/>
    <cellStyle name="Normal 3 2 2 3 3" xfId="13339" xr:uid="{00000000-0005-0000-0000-0000D3340000}"/>
    <cellStyle name="Normal 3 2 2 3 3 2" xfId="13340" xr:uid="{00000000-0005-0000-0000-0000D4340000}"/>
    <cellStyle name="Normal 3 2 2 3 3 2 2" xfId="13341" xr:uid="{00000000-0005-0000-0000-0000D5340000}"/>
    <cellStyle name="Normal 3 2 2 3 3 2 2 2" xfId="13342" xr:uid="{00000000-0005-0000-0000-0000D6340000}"/>
    <cellStyle name="Normal 3 2 2 3 3 2 2 3" xfId="13343" xr:uid="{00000000-0005-0000-0000-0000D7340000}"/>
    <cellStyle name="Normal 3 2 2 3 3 2 2 4" xfId="13344" xr:uid="{00000000-0005-0000-0000-0000D8340000}"/>
    <cellStyle name="Normal 3 2 2 3 3 2 3" xfId="13345" xr:uid="{00000000-0005-0000-0000-0000D9340000}"/>
    <cellStyle name="Normal 3 2 2 3 3 2 4" xfId="13346" xr:uid="{00000000-0005-0000-0000-0000DA340000}"/>
    <cellStyle name="Normal 3 2 2 3 3 2 5" xfId="13347" xr:uid="{00000000-0005-0000-0000-0000DB340000}"/>
    <cellStyle name="Normal 3 2 2 3 3 3" xfId="13348" xr:uid="{00000000-0005-0000-0000-0000DC340000}"/>
    <cellStyle name="Normal 3 2 2 3 3 3 2" xfId="13349" xr:uid="{00000000-0005-0000-0000-0000DD340000}"/>
    <cellStyle name="Normal 3 2 2 3 3 3 3" xfId="13350" xr:uid="{00000000-0005-0000-0000-0000DE340000}"/>
    <cellStyle name="Normal 3 2 2 3 3 3 4" xfId="13351" xr:uid="{00000000-0005-0000-0000-0000DF340000}"/>
    <cellStyle name="Normal 3 2 2 3 3 4" xfId="13352" xr:uid="{00000000-0005-0000-0000-0000E0340000}"/>
    <cellStyle name="Normal 3 2 2 3 3 5" xfId="13353" xr:uid="{00000000-0005-0000-0000-0000E1340000}"/>
    <cellStyle name="Normal 3 2 2 3 3 6" xfId="13354" xr:uid="{00000000-0005-0000-0000-0000E2340000}"/>
    <cellStyle name="Normal 3 2 2 3 4" xfId="13355" xr:uid="{00000000-0005-0000-0000-0000E3340000}"/>
    <cellStyle name="Normal 3 2 2 3 4 2" xfId="13356" xr:uid="{00000000-0005-0000-0000-0000E4340000}"/>
    <cellStyle name="Normal 3 2 2 3 4 2 2" xfId="13357" xr:uid="{00000000-0005-0000-0000-0000E5340000}"/>
    <cellStyle name="Normal 3 2 2 3 4 2 2 2" xfId="13358" xr:uid="{00000000-0005-0000-0000-0000E6340000}"/>
    <cellStyle name="Normal 3 2 2 3 4 2 2 3" xfId="13359" xr:uid="{00000000-0005-0000-0000-0000E7340000}"/>
    <cellStyle name="Normal 3 2 2 3 4 2 2 4" xfId="13360" xr:uid="{00000000-0005-0000-0000-0000E8340000}"/>
    <cellStyle name="Normal 3 2 2 3 4 2 3" xfId="13361" xr:uid="{00000000-0005-0000-0000-0000E9340000}"/>
    <cellStyle name="Normal 3 2 2 3 4 2 4" xfId="13362" xr:uid="{00000000-0005-0000-0000-0000EA340000}"/>
    <cellStyle name="Normal 3 2 2 3 4 2 5" xfId="13363" xr:uid="{00000000-0005-0000-0000-0000EB340000}"/>
    <cellStyle name="Normal 3 2 2 3 4 3" xfId="13364" xr:uid="{00000000-0005-0000-0000-0000EC340000}"/>
    <cellStyle name="Normal 3 2 2 3 4 3 2" xfId="13365" xr:uid="{00000000-0005-0000-0000-0000ED340000}"/>
    <cellStyle name="Normal 3 2 2 3 4 3 3" xfId="13366" xr:uid="{00000000-0005-0000-0000-0000EE340000}"/>
    <cellStyle name="Normal 3 2 2 3 4 3 4" xfId="13367" xr:uid="{00000000-0005-0000-0000-0000EF340000}"/>
    <cellStyle name="Normal 3 2 2 3 4 4" xfId="13368" xr:uid="{00000000-0005-0000-0000-0000F0340000}"/>
    <cellStyle name="Normal 3 2 2 3 4 5" xfId="13369" xr:uid="{00000000-0005-0000-0000-0000F1340000}"/>
    <cellStyle name="Normal 3 2 2 3 4 6" xfId="13370" xr:uid="{00000000-0005-0000-0000-0000F2340000}"/>
    <cellStyle name="Normal 3 2 2 3 5" xfId="13371" xr:uid="{00000000-0005-0000-0000-0000F3340000}"/>
    <cellStyle name="Normal 3 2 2 3 6" xfId="13372" xr:uid="{00000000-0005-0000-0000-0000F4340000}"/>
    <cellStyle name="Normal 3 2 2 3 6 2" xfId="13373" xr:uid="{00000000-0005-0000-0000-0000F5340000}"/>
    <cellStyle name="Normal 3 2 2 3 6 2 2" xfId="13374" xr:uid="{00000000-0005-0000-0000-0000F6340000}"/>
    <cellStyle name="Normal 3 2 2 3 6 2 3" xfId="13375" xr:uid="{00000000-0005-0000-0000-0000F7340000}"/>
    <cellStyle name="Normal 3 2 2 3 6 2 4" xfId="13376" xr:uid="{00000000-0005-0000-0000-0000F8340000}"/>
    <cellStyle name="Normal 3 2 2 3 6 3" xfId="13377" xr:uid="{00000000-0005-0000-0000-0000F9340000}"/>
    <cellStyle name="Normal 3 2 2 3 6 4" xfId="13378" xr:uid="{00000000-0005-0000-0000-0000FA340000}"/>
    <cellStyle name="Normal 3 2 2 3 6 5" xfId="13379" xr:uid="{00000000-0005-0000-0000-0000FB340000}"/>
    <cellStyle name="Normal 3 2 2 3 7" xfId="13380" xr:uid="{00000000-0005-0000-0000-0000FC340000}"/>
    <cellStyle name="Normal 3 2 2 3 8" xfId="13381" xr:uid="{00000000-0005-0000-0000-0000FD340000}"/>
    <cellStyle name="Normal 3 2 2 3 8 2" xfId="13382" xr:uid="{00000000-0005-0000-0000-0000FE340000}"/>
    <cellStyle name="Normal 3 2 2 3 8 3" xfId="13383" xr:uid="{00000000-0005-0000-0000-0000FF340000}"/>
    <cellStyle name="Normal 3 2 2 3 8 4" xfId="13384" xr:uid="{00000000-0005-0000-0000-000000350000}"/>
    <cellStyle name="Normal 3 2 2 3 9" xfId="13385" xr:uid="{00000000-0005-0000-0000-000001350000}"/>
    <cellStyle name="Normal 3 2 2 4" xfId="13386" xr:uid="{00000000-0005-0000-0000-000002350000}"/>
    <cellStyle name="Normal 3 2 2 4 10" xfId="13387" xr:uid="{00000000-0005-0000-0000-000003350000}"/>
    <cellStyle name="Normal 3 2 2 4 2" xfId="13388" xr:uid="{00000000-0005-0000-0000-000004350000}"/>
    <cellStyle name="Normal 3 2 2 4 2 2" xfId="13389" xr:uid="{00000000-0005-0000-0000-000005350000}"/>
    <cellStyle name="Normal 3 2 2 4 2 2 2" xfId="13390" xr:uid="{00000000-0005-0000-0000-000006350000}"/>
    <cellStyle name="Normal 3 2 2 4 2 2 2 2" xfId="13391" xr:uid="{00000000-0005-0000-0000-000007350000}"/>
    <cellStyle name="Normal 3 2 2 4 2 2 2 2 2" xfId="13392" xr:uid="{00000000-0005-0000-0000-000008350000}"/>
    <cellStyle name="Normal 3 2 2 4 2 2 2 2 3" xfId="13393" xr:uid="{00000000-0005-0000-0000-000009350000}"/>
    <cellStyle name="Normal 3 2 2 4 2 2 2 2 4" xfId="13394" xr:uid="{00000000-0005-0000-0000-00000A350000}"/>
    <cellStyle name="Normal 3 2 2 4 2 2 2 3" xfId="13395" xr:uid="{00000000-0005-0000-0000-00000B350000}"/>
    <cellStyle name="Normal 3 2 2 4 2 2 2 4" xfId="13396" xr:uid="{00000000-0005-0000-0000-00000C350000}"/>
    <cellStyle name="Normal 3 2 2 4 2 2 2 5" xfId="13397" xr:uid="{00000000-0005-0000-0000-00000D350000}"/>
    <cellStyle name="Normal 3 2 2 4 2 2 3" xfId="13398" xr:uid="{00000000-0005-0000-0000-00000E350000}"/>
    <cellStyle name="Normal 3 2 2 4 2 2 3 2" xfId="13399" xr:uid="{00000000-0005-0000-0000-00000F350000}"/>
    <cellStyle name="Normal 3 2 2 4 2 2 3 3" xfId="13400" xr:uid="{00000000-0005-0000-0000-000010350000}"/>
    <cellStyle name="Normal 3 2 2 4 2 2 3 4" xfId="13401" xr:uid="{00000000-0005-0000-0000-000011350000}"/>
    <cellStyle name="Normal 3 2 2 4 2 2 4" xfId="13402" xr:uid="{00000000-0005-0000-0000-000012350000}"/>
    <cellStyle name="Normal 3 2 2 4 2 2 5" xfId="13403" xr:uid="{00000000-0005-0000-0000-000013350000}"/>
    <cellStyle name="Normal 3 2 2 4 2 2 6" xfId="13404" xr:uid="{00000000-0005-0000-0000-000014350000}"/>
    <cellStyle name="Normal 3 2 2 4 2 3" xfId="13405" xr:uid="{00000000-0005-0000-0000-000015350000}"/>
    <cellStyle name="Normal 3 2 2 4 2 3 2" xfId="13406" xr:uid="{00000000-0005-0000-0000-000016350000}"/>
    <cellStyle name="Normal 3 2 2 4 2 3 2 2" xfId="13407" xr:uid="{00000000-0005-0000-0000-000017350000}"/>
    <cellStyle name="Normal 3 2 2 4 2 3 2 2 2" xfId="13408" xr:uid="{00000000-0005-0000-0000-000018350000}"/>
    <cellStyle name="Normal 3 2 2 4 2 3 2 2 3" xfId="13409" xr:uid="{00000000-0005-0000-0000-000019350000}"/>
    <cellStyle name="Normal 3 2 2 4 2 3 2 2 4" xfId="13410" xr:uid="{00000000-0005-0000-0000-00001A350000}"/>
    <cellStyle name="Normal 3 2 2 4 2 3 2 3" xfId="13411" xr:uid="{00000000-0005-0000-0000-00001B350000}"/>
    <cellStyle name="Normal 3 2 2 4 2 3 2 4" xfId="13412" xr:uid="{00000000-0005-0000-0000-00001C350000}"/>
    <cellStyle name="Normal 3 2 2 4 2 3 2 5" xfId="13413" xr:uid="{00000000-0005-0000-0000-00001D350000}"/>
    <cellStyle name="Normal 3 2 2 4 2 3 3" xfId="13414" xr:uid="{00000000-0005-0000-0000-00001E350000}"/>
    <cellStyle name="Normal 3 2 2 4 2 3 3 2" xfId="13415" xr:uid="{00000000-0005-0000-0000-00001F350000}"/>
    <cellStyle name="Normal 3 2 2 4 2 3 3 3" xfId="13416" xr:uid="{00000000-0005-0000-0000-000020350000}"/>
    <cellStyle name="Normal 3 2 2 4 2 3 3 4" xfId="13417" xr:uid="{00000000-0005-0000-0000-000021350000}"/>
    <cellStyle name="Normal 3 2 2 4 2 3 4" xfId="13418" xr:uid="{00000000-0005-0000-0000-000022350000}"/>
    <cellStyle name="Normal 3 2 2 4 2 3 5" xfId="13419" xr:uid="{00000000-0005-0000-0000-000023350000}"/>
    <cellStyle name="Normal 3 2 2 4 2 3 6" xfId="13420" xr:uid="{00000000-0005-0000-0000-000024350000}"/>
    <cellStyle name="Normal 3 2 2 4 2 4" xfId="13421" xr:uid="{00000000-0005-0000-0000-000025350000}"/>
    <cellStyle name="Normal 3 2 2 4 2 4 2" xfId="13422" xr:uid="{00000000-0005-0000-0000-000026350000}"/>
    <cellStyle name="Normal 3 2 2 4 2 4 2 2" xfId="13423" xr:uid="{00000000-0005-0000-0000-000027350000}"/>
    <cellStyle name="Normal 3 2 2 4 2 4 2 3" xfId="13424" xr:uid="{00000000-0005-0000-0000-000028350000}"/>
    <cellStyle name="Normal 3 2 2 4 2 4 2 4" xfId="13425" xr:uid="{00000000-0005-0000-0000-000029350000}"/>
    <cellStyle name="Normal 3 2 2 4 2 4 3" xfId="13426" xr:uid="{00000000-0005-0000-0000-00002A350000}"/>
    <cellStyle name="Normal 3 2 2 4 2 4 4" xfId="13427" xr:uid="{00000000-0005-0000-0000-00002B350000}"/>
    <cellStyle name="Normal 3 2 2 4 2 4 5" xfId="13428" xr:uid="{00000000-0005-0000-0000-00002C350000}"/>
    <cellStyle name="Normal 3 2 2 4 2 5" xfId="13429" xr:uid="{00000000-0005-0000-0000-00002D350000}"/>
    <cellStyle name="Normal 3 2 2 4 2 5 2" xfId="13430" xr:uid="{00000000-0005-0000-0000-00002E350000}"/>
    <cellStyle name="Normal 3 2 2 4 2 5 3" xfId="13431" xr:uid="{00000000-0005-0000-0000-00002F350000}"/>
    <cellStyle name="Normal 3 2 2 4 2 5 4" xfId="13432" xr:uid="{00000000-0005-0000-0000-000030350000}"/>
    <cellStyle name="Normal 3 2 2 4 2 6" xfId="13433" xr:uid="{00000000-0005-0000-0000-000031350000}"/>
    <cellStyle name="Normal 3 2 2 4 2 7" xfId="13434" xr:uid="{00000000-0005-0000-0000-000032350000}"/>
    <cellStyle name="Normal 3 2 2 4 2 8" xfId="13435" xr:uid="{00000000-0005-0000-0000-000033350000}"/>
    <cellStyle name="Normal 3 2 2 4 3" xfId="13436" xr:uid="{00000000-0005-0000-0000-000034350000}"/>
    <cellStyle name="Normal 3 2 2 4 3 2" xfId="13437" xr:uid="{00000000-0005-0000-0000-000035350000}"/>
    <cellStyle name="Normal 3 2 2 4 3 2 2" xfId="13438" xr:uid="{00000000-0005-0000-0000-000036350000}"/>
    <cellStyle name="Normal 3 2 2 4 3 2 2 2" xfId="13439" xr:uid="{00000000-0005-0000-0000-000037350000}"/>
    <cellStyle name="Normal 3 2 2 4 3 2 2 3" xfId="13440" xr:uid="{00000000-0005-0000-0000-000038350000}"/>
    <cellStyle name="Normal 3 2 2 4 3 2 2 4" xfId="13441" xr:uid="{00000000-0005-0000-0000-000039350000}"/>
    <cellStyle name="Normal 3 2 2 4 3 2 3" xfId="13442" xr:uid="{00000000-0005-0000-0000-00003A350000}"/>
    <cellStyle name="Normal 3 2 2 4 3 2 4" xfId="13443" xr:uid="{00000000-0005-0000-0000-00003B350000}"/>
    <cellStyle name="Normal 3 2 2 4 3 2 5" xfId="13444" xr:uid="{00000000-0005-0000-0000-00003C350000}"/>
    <cellStyle name="Normal 3 2 2 4 3 3" xfId="13445" xr:uid="{00000000-0005-0000-0000-00003D350000}"/>
    <cellStyle name="Normal 3 2 2 4 3 3 2" xfId="13446" xr:uid="{00000000-0005-0000-0000-00003E350000}"/>
    <cellStyle name="Normal 3 2 2 4 3 3 3" xfId="13447" xr:uid="{00000000-0005-0000-0000-00003F350000}"/>
    <cellStyle name="Normal 3 2 2 4 3 3 4" xfId="13448" xr:uid="{00000000-0005-0000-0000-000040350000}"/>
    <cellStyle name="Normal 3 2 2 4 3 4" xfId="13449" xr:uid="{00000000-0005-0000-0000-000041350000}"/>
    <cellStyle name="Normal 3 2 2 4 3 5" xfId="13450" xr:uid="{00000000-0005-0000-0000-000042350000}"/>
    <cellStyle name="Normal 3 2 2 4 3 6" xfId="13451" xr:uid="{00000000-0005-0000-0000-000043350000}"/>
    <cellStyle name="Normal 3 2 2 4 4" xfId="13452" xr:uid="{00000000-0005-0000-0000-000044350000}"/>
    <cellStyle name="Normal 3 2 2 4 4 2" xfId="13453" xr:uid="{00000000-0005-0000-0000-000045350000}"/>
    <cellStyle name="Normal 3 2 2 4 4 2 2" xfId="13454" xr:uid="{00000000-0005-0000-0000-000046350000}"/>
    <cellStyle name="Normal 3 2 2 4 4 2 2 2" xfId="13455" xr:uid="{00000000-0005-0000-0000-000047350000}"/>
    <cellStyle name="Normal 3 2 2 4 4 2 2 3" xfId="13456" xr:uid="{00000000-0005-0000-0000-000048350000}"/>
    <cellStyle name="Normal 3 2 2 4 4 2 2 4" xfId="13457" xr:uid="{00000000-0005-0000-0000-000049350000}"/>
    <cellStyle name="Normal 3 2 2 4 4 2 3" xfId="13458" xr:uid="{00000000-0005-0000-0000-00004A350000}"/>
    <cellStyle name="Normal 3 2 2 4 4 2 4" xfId="13459" xr:uid="{00000000-0005-0000-0000-00004B350000}"/>
    <cellStyle name="Normal 3 2 2 4 4 2 5" xfId="13460" xr:uid="{00000000-0005-0000-0000-00004C350000}"/>
    <cellStyle name="Normal 3 2 2 4 4 3" xfId="13461" xr:uid="{00000000-0005-0000-0000-00004D350000}"/>
    <cellStyle name="Normal 3 2 2 4 4 3 2" xfId="13462" xr:uid="{00000000-0005-0000-0000-00004E350000}"/>
    <cellStyle name="Normal 3 2 2 4 4 3 3" xfId="13463" xr:uid="{00000000-0005-0000-0000-00004F350000}"/>
    <cellStyle name="Normal 3 2 2 4 4 3 4" xfId="13464" xr:uid="{00000000-0005-0000-0000-000050350000}"/>
    <cellStyle name="Normal 3 2 2 4 4 4" xfId="13465" xr:uid="{00000000-0005-0000-0000-000051350000}"/>
    <cellStyle name="Normal 3 2 2 4 4 5" xfId="13466" xr:uid="{00000000-0005-0000-0000-000052350000}"/>
    <cellStyle name="Normal 3 2 2 4 4 6" xfId="13467" xr:uid="{00000000-0005-0000-0000-000053350000}"/>
    <cellStyle name="Normal 3 2 2 4 5" xfId="13468" xr:uid="{00000000-0005-0000-0000-000054350000}"/>
    <cellStyle name="Normal 3 2 2 4 6" xfId="13469" xr:uid="{00000000-0005-0000-0000-000055350000}"/>
    <cellStyle name="Normal 3 2 2 4 6 2" xfId="13470" xr:uid="{00000000-0005-0000-0000-000056350000}"/>
    <cellStyle name="Normal 3 2 2 4 6 2 2" xfId="13471" xr:uid="{00000000-0005-0000-0000-000057350000}"/>
    <cellStyle name="Normal 3 2 2 4 6 2 3" xfId="13472" xr:uid="{00000000-0005-0000-0000-000058350000}"/>
    <cellStyle name="Normal 3 2 2 4 6 2 4" xfId="13473" xr:uid="{00000000-0005-0000-0000-000059350000}"/>
    <cellStyle name="Normal 3 2 2 4 6 3" xfId="13474" xr:uid="{00000000-0005-0000-0000-00005A350000}"/>
    <cellStyle name="Normal 3 2 2 4 6 4" xfId="13475" xr:uid="{00000000-0005-0000-0000-00005B350000}"/>
    <cellStyle name="Normal 3 2 2 4 6 5" xfId="13476" xr:uid="{00000000-0005-0000-0000-00005C350000}"/>
    <cellStyle name="Normal 3 2 2 4 7" xfId="13477" xr:uid="{00000000-0005-0000-0000-00005D350000}"/>
    <cellStyle name="Normal 3 2 2 4 7 2" xfId="13478" xr:uid="{00000000-0005-0000-0000-00005E350000}"/>
    <cellStyle name="Normal 3 2 2 4 7 3" xfId="13479" xr:uid="{00000000-0005-0000-0000-00005F350000}"/>
    <cellStyle name="Normal 3 2 2 4 7 4" xfId="13480" xr:uid="{00000000-0005-0000-0000-000060350000}"/>
    <cellStyle name="Normal 3 2 2 4 8" xfId="13481" xr:uid="{00000000-0005-0000-0000-000061350000}"/>
    <cellStyle name="Normal 3 2 2 4 9" xfId="13482" xr:uid="{00000000-0005-0000-0000-000062350000}"/>
    <cellStyle name="Normal 3 2 2 5" xfId="13483" xr:uid="{00000000-0005-0000-0000-000063350000}"/>
    <cellStyle name="Normal 3 2 2 5 10" xfId="13484" xr:uid="{00000000-0005-0000-0000-000064350000}"/>
    <cellStyle name="Normal 3 2 2 5 11" xfId="13485" xr:uid="{00000000-0005-0000-0000-000065350000}"/>
    <cellStyle name="Normal 3 2 2 5 2" xfId="13486" xr:uid="{00000000-0005-0000-0000-000066350000}"/>
    <cellStyle name="Normal 3 2 2 5 2 2" xfId="13487" xr:uid="{00000000-0005-0000-0000-000067350000}"/>
    <cellStyle name="Normal 3 2 2 5 2 2 2" xfId="13488" xr:uid="{00000000-0005-0000-0000-000068350000}"/>
    <cellStyle name="Normal 3 2 2 5 2 2 2 2" xfId="13489" xr:uid="{00000000-0005-0000-0000-000069350000}"/>
    <cellStyle name="Normal 3 2 2 5 2 2 2 2 2" xfId="13490" xr:uid="{00000000-0005-0000-0000-00006A350000}"/>
    <cellStyle name="Normal 3 2 2 5 2 2 2 2 3" xfId="13491" xr:uid="{00000000-0005-0000-0000-00006B350000}"/>
    <cellStyle name="Normal 3 2 2 5 2 2 2 2 4" xfId="13492" xr:uid="{00000000-0005-0000-0000-00006C350000}"/>
    <cellStyle name="Normal 3 2 2 5 2 2 2 3" xfId="13493" xr:uid="{00000000-0005-0000-0000-00006D350000}"/>
    <cellStyle name="Normal 3 2 2 5 2 2 2 4" xfId="13494" xr:uid="{00000000-0005-0000-0000-00006E350000}"/>
    <cellStyle name="Normal 3 2 2 5 2 2 2 5" xfId="13495" xr:uid="{00000000-0005-0000-0000-00006F350000}"/>
    <cellStyle name="Normal 3 2 2 5 2 2 3" xfId="13496" xr:uid="{00000000-0005-0000-0000-000070350000}"/>
    <cellStyle name="Normal 3 2 2 5 2 2 3 2" xfId="13497" xr:uid="{00000000-0005-0000-0000-000071350000}"/>
    <cellStyle name="Normal 3 2 2 5 2 2 3 3" xfId="13498" xr:uid="{00000000-0005-0000-0000-000072350000}"/>
    <cellStyle name="Normal 3 2 2 5 2 2 3 4" xfId="13499" xr:uid="{00000000-0005-0000-0000-000073350000}"/>
    <cellStyle name="Normal 3 2 2 5 2 2 4" xfId="13500" xr:uid="{00000000-0005-0000-0000-000074350000}"/>
    <cellStyle name="Normal 3 2 2 5 2 2 5" xfId="13501" xr:uid="{00000000-0005-0000-0000-000075350000}"/>
    <cellStyle name="Normal 3 2 2 5 2 2 6" xfId="13502" xr:uid="{00000000-0005-0000-0000-000076350000}"/>
    <cellStyle name="Normal 3 2 2 5 2 3" xfId="13503" xr:uid="{00000000-0005-0000-0000-000077350000}"/>
    <cellStyle name="Normal 3 2 2 5 2 3 2" xfId="13504" xr:uid="{00000000-0005-0000-0000-000078350000}"/>
    <cellStyle name="Normal 3 2 2 5 2 3 2 2" xfId="13505" xr:uid="{00000000-0005-0000-0000-000079350000}"/>
    <cellStyle name="Normal 3 2 2 5 2 3 2 2 2" xfId="13506" xr:uid="{00000000-0005-0000-0000-00007A350000}"/>
    <cellStyle name="Normal 3 2 2 5 2 3 2 2 3" xfId="13507" xr:uid="{00000000-0005-0000-0000-00007B350000}"/>
    <cellStyle name="Normal 3 2 2 5 2 3 2 2 4" xfId="13508" xr:uid="{00000000-0005-0000-0000-00007C350000}"/>
    <cellStyle name="Normal 3 2 2 5 2 3 2 3" xfId="13509" xr:uid="{00000000-0005-0000-0000-00007D350000}"/>
    <cellStyle name="Normal 3 2 2 5 2 3 2 4" xfId="13510" xr:uid="{00000000-0005-0000-0000-00007E350000}"/>
    <cellStyle name="Normal 3 2 2 5 2 3 2 5" xfId="13511" xr:uid="{00000000-0005-0000-0000-00007F350000}"/>
    <cellStyle name="Normal 3 2 2 5 2 3 3" xfId="13512" xr:uid="{00000000-0005-0000-0000-000080350000}"/>
    <cellStyle name="Normal 3 2 2 5 2 3 3 2" xfId="13513" xr:uid="{00000000-0005-0000-0000-000081350000}"/>
    <cellStyle name="Normal 3 2 2 5 2 3 3 3" xfId="13514" xr:uid="{00000000-0005-0000-0000-000082350000}"/>
    <cellStyle name="Normal 3 2 2 5 2 3 3 4" xfId="13515" xr:uid="{00000000-0005-0000-0000-000083350000}"/>
    <cellStyle name="Normal 3 2 2 5 2 3 4" xfId="13516" xr:uid="{00000000-0005-0000-0000-000084350000}"/>
    <cellStyle name="Normal 3 2 2 5 2 3 5" xfId="13517" xr:uid="{00000000-0005-0000-0000-000085350000}"/>
    <cellStyle name="Normal 3 2 2 5 2 3 6" xfId="13518" xr:uid="{00000000-0005-0000-0000-000086350000}"/>
    <cellStyle name="Normal 3 2 2 5 2 4" xfId="13519" xr:uid="{00000000-0005-0000-0000-000087350000}"/>
    <cellStyle name="Normal 3 2 2 5 2 4 2" xfId="13520" xr:uid="{00000000-0005-0000-0000-000088350000}"/>
    <cellStyle name="Normal 3 2 2 5 2 4 2 2" xfId="13521" xr:uid="{00000000-0005-0000-0000-000089350000}"/>
    <cellStyle name="Normal 3 2 2 5 2 4 2 3" xfId="13522" xr:uid="{00000000-0005-0000-0000-00008A350000}"/>
    <cellStyle name="Normal 3 2 2 5 2 4 2 4" xfId="13523" xr:uid="{00000000-0005-0000-0000-00008B350000}"/>
    <cellStyle name="Normal 3 2 2 5 2 4 3" xfId="13524" xr:uid="{00000000-0005-0000-0000-00008C350000}"/>
    <cellStyle name="Normal 3 2 2 5 2 4 4" xfId="13525" xr:uid="{00000000-0005-0000-0000-00008D350000}"/>
    <cellStyle name="Normal 3 2 2 5 2 4 5" xfId="13526" xr:uid="{00000000-0005-0000-0000-00008E350000}"/>
    <cellStyle name="Normal 3 2 2 5 2 5" xfId="13527" xr:uid="{00000000-0005-0000-0000-00008F350000}"/>
    <cellStyle name="Normal 3 2 2 5 2 5 2" xfId="13528" xr:uid="{00000000-0005-0000-0000-000090350000}"/>
    <cellStyle name="Normal 3 2 2 5 2 5 3" xfId="13529" xr:uid="{00000000-0005-0000-0000-000091350000}"/>
    <cellStyle name="Normal 3 2 2 5 2 5 4" xfId="13530" xr:uid="{00000000-0005-0000-0000-000092350000}"/>
    <cellStyle name="Normal 3 2 2 5 2 6" xfId="13531" xr:uid="{00000000-0005-0000-0000-000093350000}"/>
    <cellStyle name="Normal 3 2 2 5 2 7" xfId="13532" xr:uid="{00000000-0005-0000-0000-000094350000}"/>
    <cellStyle name="Normal 3 2 2 5 2 8" xfId="13533" xr:uid="{00000000-0005-0000-0000-000095350000}"/>
    <cellStyle name="Normal 3 2 2 5 3" xfId="13534" xr:uid="{00000000-0005-0000-0000-000096350000}"/>
    <cellStyle name="Normal 3 2 2 5 3 2" xfId="13535" xr:uid="{00000000-0005-0000-0000-000097350000}"/>
    <cellStyle name="Normal 3 2 2 5 3 2 2" xfId="13536" xr:uid="{00000000-0005-0000-0000-000098350000}"/>
    <cellStyle name="Normal 3 2 2 5 3 2 2 2" xfId="13537" xr:uid="{00000000-0005-0000-0000-000099350000}"/>
    <cellStyle name="Normal 3 2 2 5 3 2 2 3" xfId="13538" xr:uid="{00000000-0005-0000-0000-00009A350000}"/>
    <cellStyle name="Normal 3 2 2 5 3 2 2 4" xfId="13539" xr:uid="{00000000-0005-0000-0000-00009B350000}"/>
    <cellStyle name="Normal 3 2 2 5 3 2 3" xfId="13540" xr:uid="{00000000-0005-0000-0000-00009C350000}"/>
    <cellStyle name="Normal 3 2 2 5 3 2 4" xfId="13541" xr:uid="{00000000-0005-0000-0000-00009D350000}"/>
    <cellStyle name="Normal 3 2 2 5 3 2 5" xfId="13542" xr:uid="{00000000-0005-0000-0000-00009E350000}"/>
    <cellStyle name="Normal 3 2 2 5 3 3" xfId="13543" xr:uid="{00000000-0005-0000-0000-00009F350000}"/>
    <cellStyle name="Normal 3 2 2 5 3 3 2" xfId="13544" xr:uid="{00000000-0005-0000-0000-0000A0350000}"/>
    <cellStyle name="Normal 3 2 2 5 3 3 3" xfId="13545" xr:uid="{00000000-0005-0000-0000-0000A1350000}"/>
    <cellStyle name="Normal 3 2 2 5 3 3 4" xfId="13546" xr:uid="{00000000-0005-0000-0000-0000A2350000}"/>
    <cellStyle name="Normal 3 2 2 5 3 4" xfId="13547" xr:uid="{00000000-0005-0000-0000-0000A3350000}"/>
    <cellStyle name="Normal 3 2 2 5 3 5" xfId="13548" xr:uid="{00000000-0005-0000-0000-0000A4350000}"/>
    <cellStyle name="Normal 3 2 2 5 3 6" xfId="13549" xr:uid="{00000000-0005-0000-0000-0000A5350000}"/>
    <cellStyle name="Normal 3 2 2 5 4" xfId="13550" xr:uid="{00000000-0005-0000-0000-0000A6350000}"/>
    <cellStyle name="Normal 3 2 2 5 4 2" xfId="13551" xr:uid="{00000000-0005-0000-0000-0000A7350000}"/>
    <cellStyle name="Normal 3 2 2 5 4 2 2" xfId="13552" xr:uid="{00000000-0005-0000-0000-0000A8350000}"/>
    <cellStyle name="Normal 3 2 2 5 4 2 2 2" xfId="13553" xr:uid="{00000000-0005-0000-0000-0000A9350000}"/>
    <cellStyle name="Normal 3 2 2 5 4 2 2 3" xfId="13554" xr:uid="{00000000-0005-0000-0000-0000AA350000}"/>
    <cellStyle name="Normal 3 2 2 5 4 2 2 4" xfId="13555" xr:uid="{00000000-0005-0000-0000-0000AB350000}"/>
    <cellStyle name="Normal 3 2 2 5 4 2 3" xfId="13556" xr:uid="{00000000-0005-0000-0000-0000AC350000}"/>
    <cellStyle name="Normal 3 2 2 5 4 2 4" xfId="13557" xr:uid="{00000000-0005-0000-0000-0000AD350000}"/>
    <cellStyle name="Normal 3 2 2 5 4 2 5" xfId="13558" xr:uid="{00000000-0005-0000-0000-0000AE350000}"/>
    <cellStyle name="Normal 3 2 2 5 4 3" xfId="13559" xr:uid="{00000000-0005-0000-0000-0000AF350000}"/>
    <cellStyle name="Normal 3 2 2 5 4 3 2" xfId="13560" xr:uid="{00000000-0005-0000-0000-0000B0350000}"/>
    <cellStyle name="Normal 3 2 2 5 4 3 3" xfId="13561" xr:uid="{00000000-0005-0000-0000-0000B1350000}"/>
    <cellStyle name="Normal 3 2 2 5 4 3 4" xfId="13562" xr:uid="{00000000-0005-0000-0000-0000B2350000}"/>
    <cellStyle name="Normal 3 2 2 5 4 4" xfId="13563" xr:uid="{00000000-0005-0000-0000-0000B3350000}"/>
    <cellStyle name="Normal 3 2 2 5 4 5" xfId="13564" xr:uid="{00000000-0005-0000-0000-0000B4350000}"/>
    <cellStyle name="Normal 3 2 2 5 4 6" xfId="13565" xr:uid="{00000000-0005-0000-0000-0000B5350000}"/>
    <cellStyle name="Normal 3 2 2 5 5" xfId="13566" xr:uid="{00000000-0005-0000-0000-0000B6350000}"/>
    <cellStyle name="Normal 3 2 2 5 6" xfId="13567" xr:uid="{00000000-0005-0000-0000-0000B7350000}"/>
    <cellStyle name="Normal 3 2 2 5 6 2" xfId="13568" xr:uid="{00000000-0005-0000-0000-0000B8350000}"/>
    <cellStyle name="Normal 3 2 2 5 6 2 2" xfId="13569" xr:uid="{00000000-0005-0000-0000-0000B9350000}"/>
    <cellStyle name="Normal 3 2 2 5 6 2 3" xfId="13570" xr:uid="{00000000-0005-0000-0000-0000BA350000}"/>
    <cellStyle name="Normal 3 2 2 5 6 2 4" xfId="13571" xr:uid="{00000000-0005-0000-0000-0000BB350000}"/>
    <cellStyle name="Normal 3 2 2 5 6 3" xfId="13572" xr:uid="{00000000-0005-0000-0000-0000BC350000}"/>
    <cellStyle name="Normal 3 2 2 5 6 4" xfId="13573" xr:uid="{00000000-0005-0000-0000-0000BD350000}"/>
    <cellStyle name="Normal 3 2 2 5 6 5" xfId="13574" xr:uid="{00000000-0005-0000-0000-0000BE350000}"/>
    <cellStyle name="Normal 3 2 2 5 7" xfId="13575" xr:uid="{00000000-0005-0000-0000-0000BF350000}"/>
    <cellStyle name="Normal 3 2 2 5 8" xfId="13576" xr:uid="{00000000-0005-0000-0000-0000C0350000}"/>
    <cellStyle name="Normal 3 2 2 5 8 2" xfId="13577" xr:uid="{00000000-0005-0000-0000-0000C1350000}"/>
    <cellStyle name="Normal 3 2 2 5 8 3" xfId="13578" xr:uid="{00000000-0005-0000-0000-0000C2350000}"/>
    <cellStyle name="Normal 3 2 2 5 8 4" xfId="13579" xr:uid="{00000000-0005-0000-0000-0000C3350000}"/>
    <cellStyle name="Normal 3 2 2 5 9" xfId="13580" xr:uid="{00000000-0005-0000-0000-0000C4350000}"/>
    <cellStyle name="Normal 3 2 2 6" xfId="13581" xr:uid="{00000000-0005-0000-0000-0000C5350000}"/>
    <cellStyle name="Normal 3 2 2 6 2" xfId="13582" xr:uid="{00000000-0005-0000-0000-0000C6350000}"/>
    <cellStyle name="Normal 3 2 2 6 2 2" xfId="13583" xr:uid="{00000000-0005-0000-0000-0000C7350000}"/>
    <cellStyle name="Normal 3 2 2 6 2 2 2" xfId="13584" xr:uid="{00000000-0005-0000-0000-0000C8350000}"/>
    <cellStyle name="Normal 3 2 2 6 2 2 2 2" xfId="13585" xr:uid="{00000000-0005-0000-0000-0000C9350000}"/>
    <cellStyle name="Normal 3 2 2 6 2 2 2 3" xfId="13586" xr:uid="{00000000-0005-0000-0000-0000CA350000}"/>
    <cellStyle name="Normal 3 2 2 6 2 2 2 4" xfId="13587" xr:uid="{00000000-0005-0000-0000-0000CB350000}"/>
    <cellStyle name="Normal 3 2 2 6 2 2 3" xfId="13588" xr:uid="{00000000-0005-0000-0000-0000CC350000}"/>
    <cellStyle name="Normal 3 2 2 6 2 2 4" xfId="13589" xr:uid="{00000000-0005-0000-0000-0000CD350000}"/>
    <cellStyle name="Normal 3 2 2 6 2 2 5" xfId="13590" xr:uid="{00000000-0005-0000-0000-0000CE350000}"/>
    <cellStyle name="Normal 3 2 2 6 2 3" xfId="13591" xr:uid="{00000000-0005-0000-0000-0000CF350000}"/>
    <cellStyle name="Normal 3 2 2 6 2 3 2" xfId="13592" xr:uid="{00000000-0005-0000-0000-0000D0350000}"/>
    <cellStyle name="Normal 3 2 2 6 2 3 3" xfId="13593" xr:uid="{00000000-0005-0000-0000-0000D1350000}"/>
    <cellStyle name="Normal 3 2 2 6 2 3 4" xfId="13594" xr:uid="{00000000-0005-0000-0000-0000D2350000}"/>
    <cellStyle name="Normal 3 2 2 6 2 4" xfId="13595" xr:uid="{00000000-0005-0000-0000-0000D3350000}"/>
    <cellStyle name="Normal 3 2 2 6 2 5" xfId="13596" xr:uid="{00000000-0005-0000-0000-0000D4350000}"/>
    <cellStyle name="Normal 3 2 2 6 2 6" xfId="13597" xr:uid="{00000000-0005-0000-0000-0000D5350000}"/>
    <cellStyle name="Normal 3 2 2 6 3" xfId="13598" xr:uid="{00000000-0005-0000-0000-0000D6350000}"/>
    <cellStyle name="Normal 3 2 2 6 3 2" xfId="13599" xr:uid="{00000000-0005-0000-0000-0000D7350000}"/>
    <cellStyle name="Normal 3 2 2 6 3 2 2" xfId="13600" xr:uid="{00000000-0005-0000-0000-0000D8350000}"/>
    <cellStyle name="Normal 3 2 2 6 3 2 2 2" xfId="13601" xr:uid="{00000000-0005-0000-0000-0000D9350000}"/>
    <cellStyle name="Normal 3 2 2 6 3 2 2 3" xfId="13602" xr:uid="{00000000-0005-0000-0000-0000DA350000}"/>
    <cellStyle name="Normal 3 2 2 6 3 2 2 4" xfId="13603" xr:uid="{00000000-0005-0000-0000-0000DB350000}"/>
    <cellStyle name="Normal 3 2 2 6 3 2 3" xfId="13604" xr:uid="{00000000-0005-0000-0000-0000DC350000}"/>
    <cellStyle name="Normal 3 2 2 6 3 2 4" xfId="13605" xr:uid="{00000000-0005-0000-0000-0000DD350000}"/>
    <cellStyle name="Normal 3 2 2 6 3 2 5" xfId="13606" xr:uid="{00000000-0005-0000-0000-0000DE350000}"/>
    <cellStyle name="Normal 3 2 2 6 3 3" xfId="13607" xr:uid="{00000000-0005-0000-0000-0000DF350000}"/>
    <cellStyle name="Normal 3 2 2 6 3 3 2" xfId="13608" xr:uid="{00000000-0005-0000-0000-0000E0350000}"/>
    <cellStyle name="Normal 3 2 2 6 3 3 3" xfId="13609" xr:uid="{00000000-0005-0000-0000-0000E1350000}"/>
    <cellStyle name="Normal 3 2 2 6 3 3 4" xfId="13610" xr:uid="{00000000-0005-0000-0000-0000E2350000}"/>
    <cellStyle name="Normal 3 2 2 6 3 4" xfId="13611" xr:uid="{00000000-0005-0000-0000-0000E3350000}"/>
    <cellStyle name="Normal 3 2 2 6 3 5" xfId="13612" xr:uid="{00000000-0005-0000-0000-0000E4350000}"/>
    <cellStyle name="Normal 3 2 2 6 3 6" xfId="13613" xr:uid="{00000000-0005-0000-0000-0000E5350000}"/>
    <cellStyle name="Normal 3 2 2 6 4" xfId="13614" xr:uid="{00000000-0005-0000-0000-0000E6350000}"/>
    <cellStyle name="Normal 3 2 2 6 5" xfId="13615" xr:uid="{00000000-0005-0000-0000-0000E7350000}"/>
    <cellStyle name="Normal 3 2 2 6 5 2" xfId="13616" xr:uid="{00000000-0005-0000-0000-0000E8350000}"/>
    <cellStyle name="Normal 3 2 2 6 5 2 2" xfId="13617" xr:uid="{00000000-0005-0000-0000-0000E9350000}"/>
    <cellStyle name="Normal 3 2 2 6 5 2 3" xfId="13618" xr:uid="{00000000-0005-0000-0000-0000EA350000}"/>
    <cellStyle name="Normal 3 2 2 6 5 2 4" xfId="13619" xr:uid="{00000000-0005-0000-0000-0000EB350000}"/>
    <cellStyle name="Normal 3 2 2 6 5 3" xfId="13620" xr:uid="{00000000-0005-0000-0000-0000EC350000}"/>
    <cellStyle name="Normal 3 2 2 6 5 4" xfId="13621" xr:uid="{00000000-0005-0000-0000-0000ED350000}"/>
    <cellStyle name="Normal 3 2 2 6 5 5" xfId="13622" xr:uid="{00000000-0005-0000-0000-0000EE350000}"/>
    <cellStyle name="Normal 3 2 2 6 6" xfId="13623" xr:uid="{00000000-0005-0000-0000-0000EF350000}"/>
    <cellStyle name="Normal 3 2 2 6 6 2" xfId="13624" xr:uid="{00000000-0005-0000-0000-0000F0350000}"/>
    <cellStyle name="Normal 3 2 2 6 6 3" xfId="13625" xr:uid="{00000000-0005-0000-0000-0000F1350000}"/>
    <cellStyle name="Normal 3 2 2 6 6 4" xfId="13626" xr:uid="{00000000-0005-0000-0000-0000F2350000}"/>
    <cellStyle name="Normal 3 2 2 6 7" xfId="13627" xr:uid="{00000000-0005-0000-0000-0000F3350000}"/>
    <cellStyle name="Normal 3 2 2 6 8" xfId="13628" xr:uid="{00000000-0005-0000-0000-0000F4350000}"/>
    <cellStyle name="Normal 3 2 2 6 9" xfId="13629" xr:uid="{00000000-0005-0000-0000-0000F5350000}"/>
    <cellStyle name="Normal 3 2 2 7" xfId="13630" xr:uid="{00000000-0005-0000-0000-0000F6350000}"/>
    <cellStyle name="Normal 3 2 2 7 2" xfId="13631" xr:uid="{00000000-0005-0000-0000-0000F7350000}"/>
    <cellStyle name="Normal 3 2 2 7 2 2" xfId="13632" xr:uid="{00000000-0005-0000-0000-0000F8350000}"/>
    <cellStyle name="Normal 3 2 2 7 2 2 2" xfId="13633" xr:uid="{00000000-0005-0000-0000-0000F9350000}"/>
    <cellStyle name="Normal 3 2 2 7 2 2 2 2" xfId="13634" xr:uid="{00000000-0005-0000-0000-0000FA350000}"/>
    <cellStyle name="Normal 3 2 2 7 2 2 2 3" xfId="13635" xr:uid="{00000000-0005-0000-0000-0000FB350000}"/>
    <cellStyle name="Normal 3 2 2 7 2 2 2 4" xfId="13636" xr:uid="{00000000-0005-0000-0000-0000FC350000}"/>
    <cellStyle name="Normal 3 2 2 7 2 2 3" xfId="13637" xr:uid="{00000000-0005-0000-0000-0000FD350000}"/>
    <cellStyle name="Normal 3 2 2 7 2 2 4" xfId="13638" xr:uid="{00000000-0005-0000-0000-0000FE350000}"/>
    <cellStyle name="Normal 3 2 2 7 2 2 5" xfId="13639" xr:uid="{00000000-0005-0000-0000-0000FF350000}"/>
    <cellStyle name="Normal 3 2 2 7 2 3" xfId="13640" xr:uid="{00000000-0005-0000-0000-000000360000}"/>
    <cellStyle name="Normal 3 2 2 7 2 3 2" xfId="13641" xr:uid="{00000000-0005-0000-0000-000001360000}"/>
    <cellStyle name="Normal 3 2 2 7 2 3 3" xfId="13642" xr:uid="{00000000-0005-0000-0000-000002360000}"/>
    <cellStyle name="Normal 3 2 2 7 2 3 4" xfId="13643" xr:uid="{00000000-0005-0000-0000-000003360000}"/>
    <cellStyle name="Normal 3 2 2 7 2 4" xfId="13644" xr:uid="{00000000-0005-0000-0000-000004360000}"/>
    <cellStyle name="Normal 3 2 2 7 2 5" xfId="13645" xr:uid="{00000000-0005-0000-0000-000005360000}"/>
    <cellStyle name="Normal 3 2 2 7 2 6" xfId="13646" xr:uid="{00000000-0005-0000-0000-000006360000}"/>
    <cellStyle name="Normal 3 2 2 7 3" xfId="13647" xr:uid="{00000000-0005-0000-0000-000007360000}"/>
    <cellStyle name="Normal 3 2 2 7 3 2" xfId="13648" xr:uid="{00000000-0005-0000-0000-000008360000}"/>
    <cellStyle name="Normal 3 2 2 7 3 2 2" xfId="13649" xr:uid="{00000000-0005-0000-0000-000009360000}"/>
    <cellStyle name="Normal 3 2 2 7 3 2 2 2" xfId="13650" xr:uid="{00000000-0005-0000-0000-00000A360000}"/>
    <cellStyle name="Normal 3 2 2 7 3 2 2 3" xfId="13651" xr:uid="{00000000-0005-0000-0000-00000B360000}"/>
    <cellStyle name="Normal 3 2 2 7 3 2 2 4" xfId="13652" xr:uid="{00000000-0005-0000-0000-00000C360000}"/>
    <cellStyle name="Normal 3 2 2 7 3 2 3" xfId="13653" xr:uid="{00000000-0005-0000-0000-00000D360000}"/>
    <cellStyle name="Normal 3 2 2 7 3 2 4" xfId="13654" xr:uid="{00000000-0005-0000-0000-00000E360000}"/>
    <cellStyle name="Normal 3 2 2 7 3 2 5" xfId="13655" xr:uid="{00000000-0005-0000-0000-00000F360000}"/>
    <cellStyle name="Normal 3 2 2 7 3 3" xfId="13656" xr:uid="{00000000-0005-0000-0000-000010360000}"/>
    <cellStyle name="Normal 3 2 2 7 3 3 2" xfId="13657" xr:uid="{00000000-0005-0000-0000-000011360000}"/>
    <cellStyle name="Normal 3 2 2 7 3 3 3" xfId="13658" xr:uid="{00000000-0005-0000-0000-000012360000}"/>
    <cellStyle name="Normal 3 2 2 7 3 3 4" xfId="13659" xr:uid="{00000000-0005-0000-0000-000013360000}"/>
    <cellStyle name="Normal 3 2 2 7 3 4" xfId="13660" xr:uid="{00000000-0005-0000-0000-000014360000}"/>
    <cellStyle name="Normal 3 2 2 7 3 5" xfId="13661" xr:uid="{00000000-0005-0000-0000-000015360000}"/>
    <cellStyle name="Normal 3 2 2 7 3 6" xfId="13662" xr:uid="{00000000-0005-0000-0000-000016360000}"/>
    <cellStyle name="Normal 3 2 2 7 4" xfId="13663" xr:uid="{00000000-0005-0000-0000-000017360000}"/>
    <cellStyle name="Normal 3 2 2 7 5" xfId="13664" xr:uid="{00000000-0005-0000-0000-000018360000}"/>
    <cellStyle name="Normal 3 2 2 7 5 2" xfId="13665" xr:uid="{00000000-0005-0000-0000-000019360000}"/>
    <cellStyle name="Normal 3 2 2 7 5 2 2" xfId="13666" xr:uid="{00000000-0005-0000-0000-00001A360000}"/>
    <cellStyle name="Normal 3 2 2 7 5 2 3" xfId="13667" xr:uid="{00000000-0005-0000-0000-00001B360000}"/>
    <cellStyle name="Normal 3 2 2 7 5 2 4" xfId="13668" xr:uid="{00000000-0005-0000-0000-00001C360000}"/>
    <cellStyle name="Normal 3 2 2 7 5 3" xfId="13669" xr:uid="{00000000-0005-0000-0000-00001D360000}"/>
    <cellStyle name="Normal 3 2 2 7 5 4" xfId="13670" xr:uid="{00000000-0005-0000-0000-00001E360000}"/>
    <cellStyle name="Normal 3 2 2 7 5 5" xfId="13671" xr:uid="{00000000-0005-0000-0000-00001F360000}"/>
    <cellStyle name="Normal 3 2 2 7 6" xfId="13672" xr:uid="{00000000-0005-0000-0000-000020360000}"/>
    <cellStyle name="Normal 3 2 2 7 6 2" xfId="13673" xr:uid="{00000000-0005-0000-0000-000021360000}"/>
    <cellStyle name="Normal 3 2 2 7 6 3" xfId="13674" xr:uid="{00000000-0005-0000-0000-000022360000}"/>
    <cellStyle name="Normal 3 2 2 7 6 4" xfId="13675" xr:uid="{00000000-0005-0000-0000-000023360000}"/>
    <cellStyle name="Normal 3 2 2 7 7" xfId="13676" xr:uid="{00000000-0005-0000-0000-000024360000}"/>
    <cellStyle name="Normal 3 2 2 7 8" xfId="13677" xr:uid="{00000000-0005-0000-0000-000025360000}"/>
    <cellStyle name="Normal 3 2 2 7 9" xfId="13678" xr:uid="{00000000-0005-0000-0000-000026360000}"/>
    <cellStyle name="Normal 3 2 2 8" xfId="13679" xr:uid="{00000000-0005-0000-0000-000027360000}"/>
    <cellStyle name="Normal 3 2 2 8 2" xfId="13680" xr:uid="{00000000-0005-0000-0000-000028360000}"/>
    <cellStyle name="Normal 3 2 2 8 2 2" xfId="13681" xr:uid="{00000000-0005-0000-0000-000029360000}"/>
    <cellStyle name="Normal 3 2 2 8 2 2 2" xfId="13682" xr:uid="{00000000-0005-0000-0000-00002A360000}"/>
    <cellStyle name="Normal 3 2 2 8 2 2 3" xfId="13683" xr:uid="{00000000-0005-0000-0000-00002B360000}"/>
    <cellStyle name="Normal 3 2 2 8 2 2 4" xfId="13684" xr:uid="{00000000-0005-0000-0000-00002C360000}"/>
    <cellStyle name="Normal 3 2 2 8 2 3" xfId="13685" xr:uid="{00000000-0005-0000-0000-00002D360000}"/>
    <cellStyle name="Normal 3 2 2 8 2 4" xfId="13686" xr:uid="{00000000-0005-0000-0000-00002E360000}"/>
    <cellStyle name="Normal 3 2 2 8 2 5" xfId="13687" xr:uid="{00000000-0005-0000-0000-00002F360000}"/>
    <cellStyle name="Normal 3 2 2 8 3" xfId="13688" xr:uid="{00000000-0005-0000-0000-000030360000}"/>
    <cellStyle name="Normal 3 2 2 8 3 2" xfId="13689" xr:uid="{00000000-0005-0000-0000-000031360000}"/>
    <cellStyle name="Normal 3 2 2 8 3 3" xfId="13690" xr:uid="{00000000-0005-0000-0000-000032360000}"/>
    <cellStyle name="Normal 3 2 2 8 3 4" xfId="13691" xr:uid="{00000000-0005-0000-0000-000033360000}"/>
    <cellStyle name="Normal 3 2 2 8 4" xfId="13692" xr:uid="{00000000-0005-0000-0000-000034360000}"/>
    <cellStyle name="Normal 3 2 2 8 5" xfId="13693" xr:uid="{00000000-0005-0000-0000-000035360000}"/>
    <cellStyle name="Normal 3 2 2 8 6" xfId="13694" xr:uid="{00000000-0005-0000-0000-000036360000}"/>
    <cellStyle name="Normal 3 2 2 9" xfId="13695" xr:uid="{00000000-0005-0000-0000-000037360000}"/>
    <cellStyle name="Normal 3 2 2 9 2" xfId="13696" xr:uid="{00000000-0005-0000-0000-000038360000}"/>
    <cellStyle name="Normal 3 2 2 9 2 2" xfId="13697" xr:uid="{00000000-0005-0000-0000-000039360000}"/>
    <cellStyle name="Normal 3 2 2 9 2 2 2" xfId="13698" xr:uid="{00000000-0005-0000-0000-00003A360000}"/>
    <cellStyle name="Normal 3 2 2 9 2 2 3" xfId="13699" xr:uid="{00000000-0005-0000-0000-00003B360000}"/>
    <cellStyle name="Normal 3 2 2 9 2 2 4" xfId="13700" xr:uid="{00000000-0005-0000-0000-00003C360000}"/>
    <cellStyle name="Normal 3 2 2 9 2 3" xfId="13701" xr:uid="{00000000-0005-0000-0000-00003D360000}"/>
    <cellStyle name="Normal 3 2 2 9 2 4" xfId="13702" xr:uid="{00000000-0005-0000-0000-00003E360000}"/>
    <cellStyle name="Normal 3 2 2 9 2 5" xfId="13703" xr:uid="{00000000-0005-0000-0000-00003F360000}"/>
    <cellStyle name="Normal 3 2 2 9 3" xfId="13704" xr:uid="{00000000-0005-0000-0000-000040360000}"/>
    <cellStyle name="Normal 3 2 2 9 3 2" xfId="13705" xr:uid="{00000000-0005-0000-0000-000041360000}"/>
    <cellStyle name="Normal 3 2 2 9 3 3" xfId="13706" xr:uid="{00000000-0005-0000-0000-000042360000}"/>
    <cellStyle name="Normal 3 2 2 9 3 4" xfId="13707" xr:uid="{00000000-0005-0000-0000-000043360000}"/>
    <cellStyle name="Normal 3 2 2 9 4" xfId="13708" xr:uid="{00000000-0005-0000-0000-000044360000}"/>
    <cellStyle name="Normal 3 2 2 9 5" xfId="13709" xr:uid="{00000000-0005-0000-0000-000045360000}"/>
    <cellStyle name="Normal 3 2 2 9 6" xfId="13710" xr:uid="{00000000-0005-0000-0000-000046360000}"/>
    <cellStyle name="Normal 3 2 20" xfId="13711" xr:uid="{00000000-0005-0000-0000-000047360000}"/>
    <cellStyle name="Normal 3 2 20 2" xfId="13712" xr:uid="{00000000-0005-0000-0000-000048360000}"/>
    <cellStyle name="Normal 3 2 20 2 2" xfId="13713" xr:uid="{00000000-0005-0000-0000-000049360000}"/>
    <cellStyle name="Normal 3 2 20 2 2 2" xfId="13714" xr:uid="{00000000-0005-0000-0000-00004A360000}"/>
    <cellStyle name="Normal 3 2 20 2 2 3" xfId="13715" xr:uid="{00000000-0005-0000-0000-00004B360000}"/>
    <cellStyle name="Normal 3 2 20 2 2 4" xfId="13716" xr:uid="{00000000-0005-0000-0000-00004C360000}"/>
    <cellStyle name="Normal 3 2 20 2 3" xfId="13717" xr:uid="{00000000-0005-0000-0000-00004D360000}"/>
    <cellStyle name="Normal 3 2 20 2 4" xfId="13718" xr:uid="{00000000-0005-0000-0000-00004E360000}"/>
    <cellStyle name="Normal 3 2 20 2 5" xfId="13719" xr:uid="{00000000-0005-0000-0000-00004F360000}"/>
    <cellStyle name="Normal 3 2 20 3" xfId="13720" xr:uid="{00000000-0005-0000-0000-000050360000}"/>
    <cellStyle name="Normal 3 2 20 4" xfId="13721" xr:uid="{00000000-0005-0000-0000-000051360000}"/>
    <cellStyle name="Normal 3 2 20 4 2" xfId="13722" xr:uid="{00000000-0005-0000-0000-000052360000}"/>
    <cellStyle name="Normal 3 2 20 4 3" xfId="13723" xr:uid="{00000000-0005-0000-0000-000053360000}"/>
    <cellStyle name="Normal 3 2 20 4 4" xfId="13724" xr:uid="{00000000-0005-0000-0000-000054360000}"/>
    <cellStyle name="Normal 3 2 20 5" xfId="13725" xr:uid="{00000000-0005-0000-0000-000055360000}"/>
    <cellStyle name="Normal 3 2 20 6" xfId="13726" xr:uid="{00000000-0005-0000-0000-000056360000}"/>
    <cellStyle name="Normal 3 2 20 7" xfId="13727" xr:uid="{00000000-0005-0000-0000-000057360000}"/>
    <cellStyle name="Normal 3 2 21" xfId="13728" xr:uid="{00000000-0005-0000-0000-000058360000}"/>
    <cellStyle name="Normal 3 2 21 2" xfId="13729" xr:uid="{00000000-0005-0000-0000-000059360000}"/>
    <cellStyle name="Normal 3 2 21 3" xfId="13730" xr:uid="{00000000-0005-0000-0000-00005A360000}"/>
    <cellStyle name="Normal 3 2 21 3 2" xfId="13731" xr:uid="{00000000-0005-0000-0000-00005B360000}"/>
    <cellStyle name="Normal 3 2 21 3 3" xfId="13732" xr:uid="{00000000-0005-0000-0000-00005C360000}"/>
    <cellStyle name="Normal 3 2 21 3 4" xfId="13733" xr:uid="{00000000-0005-0000-0000-00005D360000}"/>
    <cellStyle name="Normal 3 2 21 4" xfId="13734" xr:uid="{00000000-0005-0000-0000-00005E360000}"/>
    <cellStyle name="Normal 3 2 21 5" xfId="13735" xr:uid="{00000000-0005-0000-0000-00005F360000}"/>
    <cellStyle name="Normal 3 2 21 6" xfId="13736" xr:uid="{00000000-0005-0000-0000-000060360000}"/>
    <cellStyle name="Normal 3 2 22" xfId="13737" xr:uid="{00000000-0005-0000-0000-000061360000}"/>
    <cellStyle name="Normal 3 2 22 2" xfId="13738" xr:uid="{00000000-0005-0000-0000-000062360000}"/>
    <cellStyle name="Normal 3 2 22 3" xfId="13739" xr:uid="{00000000-0005-0000-0000-000063360000}"/>
    <cellStyle name="Normal 3 2 22 4" xfId="13740" xr:uid="{00000000-0005-0000-0000-000064360000}"/>
    <cellStyle name="Normal 3 2 23" xfId="13741" xr:uid="{00000000-0005-0000-0000-000065360000}"/>
    <cellStyle name="Normal 3 2 24" xfId="13742" xr:uid="{00000000-0005-0000-0000-000066360000}"/>
    <cellStyle name="Normal 3 2 25" xfId="13743" xr:uid="{00000000-0005-0000-0000-000067360000}"/>
    <cellStyle name="Normal 3 2 3" xfId="13744" xr:uid="{00000000-0005-0000-0000-000068360000}"/>
    <cellStyle name="Normal 3 2 3 10" xfId="13745" xr:uid="{00000000-0005-0000-0000-000069360000}"/>
    <cellStyle name="Normal 3 2 3 10 2" xfId="13746" xr:uid="{00000000-0005-0000-0000-00006A360000}"/>
    <cellStyle name="Normal 3 2 3 10 2 2" xfId="13747" xr:uid="{00000000-0005-0000-0000-00006B360000}"/>
    <cellStyle name="Normal 3 2 3 10 2 3" xfId="13748" xr:uid="{00000000-0005-0000-0000-00006C360000}"/>
    <cellStyle name="Normal 3 2 3 10 2 4" xfId="13749" xr:uid="{00000000-0005-0000-0000-00006D360000}"/>
    <cellStyle name="Normal 3 2 3 10 3" xfId="13750" xr:uid="{00000000-0005-0000-0000-00006E360000}"/>
    <cellStyle name="Normal 3 2 3 10 4" xfId="13751" xr:uid="{00000000-0005-0000-0000-00006F360000}"/>
    <cellStyle name="Normal 3 2 3 10 5" xfId="13752" xr:uid="{00000000-0005-0000-0000-000070360000}"/>
    <cellStyle name="Normal 3 2 3 11" xfId="13753" xr:uid="{00000000-0005-0000-0000-000071360000}"/>
    <cellStyle name="Normal 3 2 3 11 2" xfId="13754" xr:uid="{00000000-0005-0000-0000-000072360000}"/>
    <cellStyle name="Normal 3 2 3 11 3" xfId="13755" xr:uid="{00000000-0005-0000-0000-000073360000}"/>
    <cellStyle name="Normal 3 2 3 11 4" xfId="13756" xr:uid="{00000000-0005-0000-0000-000074360000}"/>
    <cellStyle name="Normal 3 2 3 12" xfId="13757" xr:uid="{00000000-0005-0000-0000-000075360000}"/>
    <cellStyle name="Normal 3 2 3 13" xfId="13758" xr:uid="{00000000-0005-0000-0000-000076360000}"/>
    <cellStyle name="Normal 3 2 3 14" xfId="13759" xr:uid="{00000000-0005-0000-0000-000077360000}"/>
    <cellStyle name="Normal 3 2 3 2" xfId="13760" xr:uid="{00000000-0005-0000-0000-000078360000}"/>
    <cellStyle name="Normal 3 2 3 2 10" xfId="13761" xr:uid="{00000000-0005-0000-0000-000079360000}"/>
    <cellStyle name="Normal 3 2 3 2 2" xfId="13762" xr:uid="{00000000-0005-0000-0000-00007A360000}"/>
    <cellStyle name="Normal 3 2 3 2 2 2" xfId="13763" xr:uid="{00000000-0005-0000-0000-00007B360000}"/>
    <cellStyle name="Normal 3 2 3 2 2 2 2" xfId="13764" xr:uid="{00000000-0005-0000-0000-00007C360000}"/>
    <cellStyle name="Normal 3 2 3 2 2 2 2 2" xfId="13765" xr:uid="{00000000-0005-0000-0000-00007D360000}"/>
    <cellStyle name="Normal 3 2 3 2 2 2 2 2 2" xfId="13766" xr:uid="{00000000-0005-0000-0000-00007E360000}"/>
    <cellStyle name="Normal 3 2 3 2 2 2 2 2 3" xfId="13767" xr:uid="{00000000-0005-0000-0000-00007F360000}"/>
    <cellStyle name="Normal 3 2 3 2 2 2 2 2 4" xfId="13768" xr:uid="{00000000-0005-0000-0000-000080360000}"/>
    <cellStyle name="Normal 3 2 3 2 2 2 2 3" xfId="13769" xr:uid="{00000000-0005-0000-0000-000081360000}"/>
    <cellStyle name="Normal 3 2 3 2 2 2 2 4" xfId="13770" xr:uid="{00000000-0005-0000-0000-000082360000}"/>
    <cellStyle name="Normal 3 2 3 2 2 2 2 5" xfId="13771" xr:uid="{00000000-0005-0000-0000-000083360000}"/>
    <cellStyle name="Normal 3 2 3 2 2 2 3" xfId="13772" xr:uid="{00000000-0005-0000-0000-000084360000}"/>
    <cellStyle name="Normal 3 2 3 2 2 2 3 2" xfId="13773" xr:uid="{00000000-0005-0000-0000-000085360000}"/>
    <cellStyle name="Normal 3 2 3 2 2 2 3 3" xfId="13774" xr:uid="{00000000-0005-0000-0000-000086360000}"/>
    <cellStyle name="Normal 3 2 3 2 2 2 3 4" xfId="13775" xr:uid="{00000000-0005-0000-0000-000087360000}"/>
    <cellStyle name="Normal 3 2 3 2 2 2 4" xfId="13776" xr:uid="{00000000-0005-0000-0000-000088360000}"/>
    <cellStyle name="Normal 3 2 3 2 2 2 5" xfId="13777" xr:uid="{00000000-0005-0000-0000-000089360000}"/>
    <cellStyle name="Normal 3 2 3 2 2 2 6" xfId="13778" xr:uid="{00000000-0005-0000-0000-00008A360000}"/>
    <cellStyle name="Normal 3 2 3 2 2 3" xfId="13779" xr:uid="{00000000-0005-0000-0000-00008B360000}"/>
    <cellStyle name="Normal 3 2 3 2 2 3 2" xfId="13780" xr:uid="{00000000-0005-0000-0000-00008C360000}"/>
    <cellStyle name="Normal 3 2 3 2 2 3 2 2" xfId="13781" xr:uid="{00000000-0005-0000-0000-00008D360000}"/>
    <cellStyle name="Normal 3 2 3 2 2 3 2 2 2" xfId="13782" xr:uid="{00000000-0005-0000-0000-00008E360000}"/>
    <cellStyle name="Normal 3 2 3 2 2 3 2 2 3" xfId="13783" xr:uid="{00000000-0005-0000-0000-00008F360000}"/>
    <cellStyle name="Normal 3 2 3 2 2 3 2 2 4" xfId="13784" xr:uid="{00000000-0005-0000-0000-000090360000}"/>
    <cellStyle name="Normal 3 2 3 2 2 3 2 3" xfId="13785" xr:uid="{00000000-0005-0000-0000-000091360000}"/>
    <cellStyle name="Normal 3 2 3 2 2 3 2 4" xfId="13786" xr:uid="{00000000-0005-0000-0000-000092360000}"/>
    <cellStyle name="Normal 3 2 3 2 2 3 2 5" xfId="13787" xr:uid="{00000000-0005-0000-0000-000093360000}"/>
    <cellStyle name="Normal 3 2 3 2 2 3 3" xfId="13788" xr:uid="{00000000-0005-0000-0000-000094360000}"/>
    <cellStyle name="Normal 3 2 3 2 2 3 3 2" xfId="13789" xr:uid="{00000000-0005-0000-0000-000095360000}"/>
    <cellStyle name="Normal 3 2 3 2 2 3 3 3" xfId="13790" xr:uid="{00000000-0005-0000-0000-000096360000}"/>
    <cellStyle name="Normal 3 2 3 2 2 3 3 4" xfId="13791" xr:uid="{00000000-0005-0000-0000-000097360000}"/>
    <cellStyle name="Normal 3 2 3 2 2 3 4" xfId="13792" xr:uid="{00000000-0005-0000-0000-000098360000}"/>
    <cellStyle name="Normal 3 2 3 2 2 3 5" xfId="13793" xr:uid="{00000000-0005-0000-0000-000099360000}"/>
    <cellStyle name="Normal 3 2 3 2 2 3 6" xfId="13794" xr:uid="{00000000-0005-0000-0000-00009A360000}"/>
    <cellStyle name="Normal 3 2 3 2 2 4" xfId="13795" xr:uid="{00000000-0005-0000-0000-00009B360000}"/>
    <cellStyle name="Normal 3 2 3 2 2 5" xfId="13796" xr:uid="{00000000-0005-0000-0000-00009C360000}"/>
    <cellStyle name="Normal 3 2 3 2 2 5 2" xfId="13797" xr:uid="{00000000-0005-0000-0000-00009D360000}"/>
    <cellStyle name="Normal 3 2 3 2 2 5 2 2" xfId="13798" xr:uid="{00000000-0005-0000-0000-00009E360000}"/>
    <cellStyle name="Normal 3 2 3 2 2 5 2 3" xfId="13799" xr:uid="{00000000-0005-0000-0000-00009F360000}"/>
    <cellStyle name="Normal 3 2 3 2 2 5 2 4" xfId="13800" xr:uid="{00000000-0005-0000-0000-0000A0360000}"/>
    <cellStyle name="Normal 3 2 3 2 2 5 3" xfId="13801" xr:uid="{00000000-0005-0000-0000-0000A1360000}"/>
    <cellStyle name="Normal 3 2 3 2 2 5 4" xfId="13802" xr:uid="{00000000-0005-0000-0000-0000A2360000}"/>
    <cellStyle name="Normal 3 2 3 2 2 5 5" xfId="13803" xr:uid="{00000000-0005-0000-0000-0000A3360000}"/>
    <cellStyle name="Normal 3 2 3 2 2 6" xfId="13804" xr:uid="{00000000-0005-0000-0000-0000A4360000}"/>
    <cellStyle name="Normal 3 2 3 2 2 6 2" xfId="13805" xr:uid="{00000000-0005-0000-0000-0000A5360000}"/>
    <cellStyle name="Normal 3 2 3 2 2 6 3" xfId="13806" xr:uid="{00000000-0005-0000-0000-0000A6360000}"/>
    <cellStyle name="Normal 3 2 3 2 2 6 4" xfId="13807" xr:uid="{00000000-0005-0000-0000-0000A7360000}"/>
    <cellStyle name="Normal 3 2 3 2 2 7" xfId="13808" xr:uid="{00000000-0005-0000-0000-0000A8360000}"/>
    <cellStyle name="Normal 3 2 3 2 2 8" xfId="13809" xr:uid="{00000000-0005-0000-0000-0000A9360000}"/>
    <cellStyle name="Normal 3 2 3 2 2 9" xfId="13810" xr:uid="{00000000-0005-0000-0000-0000AA360000}"/>
    <cellStyle name="Normal 3 2 3 2 3" xfId="13811" xr:uid="{00000000-0005-0000-0000-0000AB360000}"/>
    <cellStyle name="Normal 3 2 3 2 3 2" xfId="13812" xr:uid="{00000000-0005-0000-0000-0000AC360000}"/>
    <cellStyle name="Normal 3 2 3 2 3 2 2" xfId="13813" xr:uid="{00000000-0005-0000-0000-0000AD360000}"/>
    <cellStyle name="Normal 3 2 3 2 3 2 2 2" xfId="13814" xr:uid="{00000000-0005-0000-0000-0000AE360000}"/>
    <cellStyle name="Normal 3 2 3 2 3 2 2 3" xfId="13815" xr:uid="{00000000-0005-0000-0000-0000AF360000}"/>
    <cellStyle name="Normal 3 2 3 2 3 2 2 4" xfId="13816" xr:uid="{00000000-0005-0000-0000-0000B0360000}"/>
    <cellStyle name="Normal 3 2 3 2 3 2 3" xfId="13817" xr:uid="{00000000-0005-0000-0000-0000B1360000}"/>
    <cellStyle name="Normal 3 2 3 2 3 2 4" xfId="13818" xr:uid="{00000000-0005-0000-0000-0000B2360000}"/>
    <cellStyle name="Normal 3 2 3 2 3 2 5" xfId="13819" xr:uid="{00000000-0005-0000-0000-0000B3360000}"/>
    <cellStyle name="Normal 3 2 3 2 3 3" xfId="13820" xr:uid="{00000000-0005-0000-0000-0000B4360000}"/>
    <cellStyle name="Normal 3 2 3 2 3 3 2" xfId="13821" xr:uid="{00000000-0005-0000-0000-0000B5360000}"/>
    <cellStyle name="Normal 3 2 3 2 3 3 3" xfId="13822" xr:uid="{00000000-0005-0000-0000-0000B6360000}"/>
    <cellStyle name="Normal 3 2 3 2 3 3 4" xfId="13823" xr:uid="{00000000-0005-0000-0000-0000B7360000}"/>
    <cellStyle name="Normal 3 2 3 2 3 4" xfId="13824" xr:uid="{00000000-0005-0000-0000-0000B8360000}"/>
    <cellStyle name="Normal 3 2 3 2 3 5" xfId="13825" xr:uid="{00000000-0005-0000-0000-0000B9360000}"/>
    <cellStyle name="Normal 3 2 3 2 3 6" xfId="13826" xr:uid="{00000000-0005-0000-0000-0000BA360000}"/>
    <cellStyle name="Normal 3 2 3 2 4" xfId="13827" xr:uid="{00000000-0005-0000-0000-0000BB360000}"/>
    <cellStyle name="Normal 3 2 3 2 4 2" xfId="13828" xr:uid="{00000000-0005-0000-0000-0000BC360000}"/>
    <cellStyle name="Normal 3 2 3 2 4 2 2" xfId="13829" xr:uid="{00000000-0005-0000-0000-0000BD360000}"/>
    <cellStyle name="Normal 3 2 3 2 4 2 2 2" xfId="13830" xr:uid="{00000000-0005-0000-0000-0000BE360000}"/>
    <cellStyle name="Normal 3 2 3 2 4 2 2 3" xfId="13831" xr:uid="{00000000-0005-0000-0000-0000BF360000}"/>
    <cellStyle name="Normal 3 2 3 2 4 2 2 4" xfId="13832" xr:uid="{00000000-0005-0000-0000-0000C0360000}"/>
    <cellStyle name="Normal 3 2 3 2 4 2 3" xfId="13833" xr:uid="{00000000-0005-0000-0000-0000C1360000}"/>
    <cellStyle name="Normal 3 2 3 2 4 2 4" xfId="13834" xr:uid="{00000000-0005-0000-0000-0000C2360000}"/>
    <cellStyle name="Normal 3 2 3 2 4 2 5" xfId="13835" xr:uid="{00000000-0005-0000-0000-0000C3360000}"/>
    <cellStyle name="Normal 3 2 3 2 4 3" xfId="13836" xr:uid="{00000000-0005-0000-0000-0000C4360000}"/>
    <cellStyle name="Normal 3 2 3 2 4 3 2" xfId="13837" xr:uid="{00000000-0005-0000-0000-0000C5360000}"/>
    <cellStyle name="Normal 3 2 3 2 4 3 3" xfId="13838" xr:uid="{00000000-0005-0000-0000-0000C6360000}"/>
    <cellStyle name="Normal 3 2 3 2 4 3 4" xfId="13839" xr:uid="{00000000-0005-0000-0000-0000C7360000}"/>
    <cellStyle name="Normal 3 2 3 2 4 4" xfId="13840" xr:uid="{00000000-0005-0000-0000-0000C8360000}"/>
    <cellStyle name="Normal 3 2 3 2 4 5" xfId="13841" xr:uid="{00000000-0005-0000-0000-0000C9360000}"/>
    <cellStyle name="Normal 3 2 3 2 4 6" xfId="13842" xr:uid="{00000000-0005-0000-0000-0000CA360000}"/>
    <cellStyle name="Normal 3 2 3 2 5" xfId="13843" xr:uid="{00000000-0005-0000-0000-0000CB360000}"/>
    <cellStyle name="Normal 3 2 3 2 6" xfId="13844" xr:uid="{00000000-0005-0000-0000-0000CC360000}"/>
    <cellStyle name="Normal 3 2 3 2 6 2" xfId="13845" xr:uid="{00000000-0005-0000-0000-0000CD360000}"/>
    <cellStyle name="Normal 3 2 3 2 6 2 2" xfId="13846" xr:uid="{00000000-0005-0000-0000-0000CE360000}"/>
    <cellStyle name="Normal 3 2 3 2 6 2 3" xfId="13847" xr:uid="{00000000-0005-0000-0000-0000CF360000}"/>
    <cellStyle name="Normal 3 2 3 2 6 2 4" xfId="13848" xr:uid="{00000000-0005-0000-0000-0000D0360000}"/>
    <cellStyle name="Normal 3 2 3 2 6 3" xfId="13849" xr:uid="{00000000-0005-0000-0000-0000D1360000}"/>
    <cellStyle name="Normal 3 2 3 2 6 4" xfId="13850" xr:uid="{00000000-0005-0000-0000-0000D2360000}"/>
    <cellStyle name="Normal 3 2 3 2 6 5" xfId="13851" xr:uid="{00000000-0005-0000-0000-0000D3360000}"/>
    <cellStyle name="Normal 3 2 3 2 7" xfId="13852" xr:uid="{00000000-0005-0000-0000-0000D4360000}"/>
    <cellStyle name="Normal 3 2 3 2 7 2" xfId="13853" xr:uid="{00000000-0005-0000-0000-0000D5360000}"/>
    <cellStyle name="Normal 3 2 3 2 7 3" xfId="13854" xr:uid="{00000000-0005-0000-0000-0000D6360000}"/>
    <cellStyle name="Normal 3 2 3 2 7 4" xfId="13855" xr:uid="{00000000-0005-0000-0000-0000D7360000}"/>
    <cellStyle name="Normal 3 2 3 2 8" xfId="13856" xr:uid="{00000000-0005-0000-0000-0000D8360000}"/>
    <cellStyle name="Normal 3 2 3 2 9" xfId="13857" xr:uid="{00000000-0005-0000-0000-0000D9360000}"/>
    <cellStyle name="Normal 3 2 3 3" xfId="13858" xr:uid="{00000000-0005-0000-0000-0000DA360000}"/>
    <cellStyle name="Normal 3 2 3 3 10" xfId="13859" xr:uid="{00000000-0005-0000-0000-0000DB360000}"/>
    <cellStyle name="Normal 3 2 3 3 2" xfId="13860" xr:uid="{00000000-0005-0000-0000-0000DC360000}"/>
    <cellStyle name="Normal 3 2 3 3 2 2" xfId="13861" xr:uid="{00000000-0005-0000-0000-0000DD360000}"/>
    <cellStyle name="Normal 3 2 3 3 2 2 2" xfId="13862" xr:uid="{00000000-0005-0000-0000-0000DE360000}"/>
    <cellStyle name="Normal 3 2 3 3 2 2 2 2" xfId="13863" xr:uid="{00000000-0005-0000-0000-0000DF360000}"/>
    <cellStyle name="Normal 3 2 3 3 2 2 2 2 2" xfId="13864" xr:uid="{00000000-0005-0000-0000-0000E0360000}"/>
    <cellStyle name="Normal 3 2 3 3 2 2 2 2 3" xfId="13865" xr:uid="{00000000-0005-0000-0000-0000E1360000}"/>
    <cellStyle name="Normal 3 2 3 3 2 2 2 2 4" xfId="13866" xr:uid="{00000000-0005-0000-0000-0000E2360000}"/>
    <cellStyle name="Normal 3 2 3 3 2 2 2 3" xfId="13867" xr:uid="{00000000-0005-0000-0000-0000E3360000}"/>
    <cellStyle name="Normal 3 2 3 3 2 2 2 4" xfId="13868" xr:uid="{00000000-0005-0000-0000-0000E4360000}"/>
    <cellStyle name="Normal 3 2 3 3 2 2 2 5" xfId="13869" xr:uid="{00000000-0005-0000-0000-0000E5360000}"/>
    <cellStyle name="Normal 3 2 3 3 2 2 3" xfId="13870" xr:uid="{00000000-0005-0000-0000-0000E6360000}"/>
    <cellStyle name="Normal 3 2 3 3 2 2 3 2" xfId="13871" xr:uid="{00000000-0005-0000-0000-0000E7360000}"/>
    <cellStyle name="Normal 3 2 3 3 2 2 3 3" xfId="13872" xr:uid="{00000000-0005-0000-0000-0000E8360000}"/>
    <cellStyle name="Normal 3 2 3 3 2 2 3 4" xfId="13873" xr:uid="{00000000-0005-0000-0000-0000E9360000}"/>
    <cellStyle name="Normal 3 2 3 3 2 2 4" xfId="13874" xr:uid="{00000000-0005-0000-0000-0000EA360000}"/>
    <cellStyle name="Normal 3 2 3 3 2 2 5" xfId="13875" xr:uid="{00000000-0005-0000-0000-0000EB360000}"/>
    <cellStyle name="Normal 3 2 3 3 2 2 6" xfId="13876" xr:uid="{00000000-0005-0000-0000-0000EC360000}"/>
    <cellStyle name="Normal 3 2 3 3 2 3" xfId="13877" xr:uid="{00000000-0005-0000-0000-0000ED360000}"/>
    <cellStyle name="Normal 3 2 3 3 2 3 2" xfId="13878" xr:uid="{00000000-0005-0000-0000-0000EE360000}"/>
    <cellStyle name="Normal 3 2 3 3 2 3 2 2" xfId="13879" xr:uid="{00000000-0005-0000-0000-0000EF360000}"/>
    <cellStyle name="Normal 3 2 3 3 2 3 2 2 2" xfId="13880" xr:uid="{00000000-0005-0000-0000-0000F0360000}"/>
    <cellStyle name="Normal 3 2 3 3 2 3 2 2 3" xfId="13881" xr:uid="{00000000-0005-0000-0000-0000F1360000}"/>
    <cellStyle name="Normal 3 2 3 3 2 3 2 2 4" xfId="13882" xr:uid="{00000000-0005-0000-0000-0000F2360000}"/>
    <cellStyle name="Normal 3 2 3 3 2 3 2 3" xfId="13883" xr:uid="{00000000-0005-0000-0000-0000F3360000}"/>
    <cellStyle name="Normal 3 2 3 3 2 3 2 4" xfId="13884" xr:uid="{00000000-0005-0000-0000-0000F4360000}"/>
    <cellStyle name="Normal 3 2 3 3 2 3 2 5" xfId="13885" xr:uid="{00000000-0005-0000-0000-0000F5360000}"/>
    <cellStyle name="Normal 3 2 3 3 2 3 3" xfId="13886" xr:uid="{00000000-0005-0000-0000-0000F6360000}"/>
    <cellStyle name="Normal 3 2 3 3 2 3 3 2" xfId="13887" xr:uid="{00000000-0005-0000-0000-0000F7360000}"/>
    <cellStyle name="Normal 3 2 3 3 2 3 3 3" xfId="13888" xr:uid="{00000000-0005-0000-0000-0000F8360000}"/>
    <cellStyle name="Normal 3 2 3 3 2 3 3 4" xfId="13889" xr:uid="{00000000-0005-0000-0000-0000F9360000}"/>
    <cellStyle name="Normal 3 2 3 3 2 3 4" xfId="13890" xr:uid="{00000000-0005-0000-0000-0000FA360000}"/>
    <cellStyle name="Normal 3 2 3 3 2 3 5" xfId="13891" xr:uid="{00000000-0005-0000-0000-0000FB360000}"/>
    <cellStyle name="Normal 3 2 3 3 2 3 6" xfId="13892" xr:uid="{00000000-0005-0000-0000-0000FC360000}"/>
    <cellStyle name="Normal 3 2 3 3 2 4" xfId="13893" xr:uid="{00000000-0005-0000-0000-0000FD360000}"/>
    <cellStyle name="Normal 3 2 3 3 2 4 2" xfId="13894" xr:uid="{00000000-0005-0000-0000-0000FE360000}"/>
    <cellStyle name="Normal 3 2 3 3 2 4 2 2" xfId="13895" xr:uid="{00000000-0005-0000-0000-0000FF360000}"/>
    <cellStyle name="Normal 3 2 3 3 2 4 2 3" xfId="13896" xr:uid="{00000000-0005-0000-0000-000000370000}"/>
    <cellStyle name="Normal 3 2 3 3 2 4 2 4" xfId="13897" xr:uid="{00000000-0005-0000-0000-000001370000}"/>
    <cellStyle name="Normal 3 2 3 3 2 4 3" xfId="13898" xr:uid="{00000000-0005-0000-0000-000002370000}"/>
    <cellStyle name="Normal 3 2 3 3 2 4 4" xfId="13899" xr:uid="{00000000-0005-0000-0000-000003370000}"/>
    <cellStyle name="Normal 3 2 3 3 2 4 5" xfId="13900" xr:uid="{00000000-0005-0000-0000-000004370000}"/>
    <cellStyle name="Normal 3 2 3 3 2 5" xfId="13901" xr:uid="{00000000-0005-0000-0000-000005370000}"/>
    <cellStyle name="Normal 3 2 3 3 2 5 2" xfId="13902" xr:uid="{00000000-0005-0000-0000-000006370000}"/>
    <cellStyle name="Normal 3 2 3 3 2 5 3" xfId="13903" xr:uid="{00000000-0005-0000-0000-000007370000}"/>
    <cellStyle name="Normal 3 2 3 3 2 5 4" xfId="13904" xr:uid="{00000000-0005-0000-0000-000008370000}"/>
    <cellStyle name="Normal 3 2 3 3 2 6" xfId="13905" xr:uid="{00000000-0005-0000-0000-000009370000}"/>
    <cellStyle name="Normal 3 2 3 3 2 7" xfId="13906" xr:uid="{00000000-0005-0000-0000-00000A370000}"/>
    <cellStyle name="Normal 3 2 3 3 2 8" xfId="13907" xr:uid="{00000000-0005-0000-0000-00000B370000}"/>
    <cellStyle name="Normal 3 2 3 3 3" xfId="13908" xr:uid="{00000000-0005-0000-0000-00000C370000}"/>
    <cellStyle name="Normal 3 2 3 3 3 2" xfId="13909" xr:uid="{00000000-0005-0000-0000-00000D370000}"/>
    <cellStyle name="Normal 3 2 3 3 3 2 2" xfId="13910" xr:uid="{00000000-0005-0000-0000-00000E370000}"/>
    <cellStyle name="Normal 3 2 3 3 3 2 2 2" xfId="13911" xr:uid="{00000000-0005-0000-0000-00000F370000}"/>
    <cellStyle name="Normal 3 2 3 3 3 2 2 3" xfId="13912" xr:uid="{00000000-0005-0000-0000-000010370000}"/>
    <cellStyle name="Normal 3 2 3 3 3 2 2 4" xfId="13913" xr:uid="{00000000-0005-0000-0000-000011370000}"/>
    <cellStyle name="Normal 3 2 3 3 3 2 3" xfId="13914" xr:uid="{00000000-0005-0000-0000-000012370000}"/>
    <cellStyle name="Normal 3 2 3 3 3 2 4" xfId="13915" xr:uid="{00000000-0005-0000-0000-000013370000}"/>
    <cellStyle name="Normal 3 2 3 3 3 2 5" xfId="13916" xr:uid="{00000000-0005-0000-0000-000014370000}"/>
    <cellStyle name="Normal 3 2 3 3 3 3" xfId="13917" xr:uid="{00000000-0005-0000-0000-000015370000}"/>
    <cellStyle name="Normal 3 2 3 3 3 3 2" xfId="13918" xr:uid="{00000000-0005-0000-0000-000016370000}"/>
    <cellStyle name="Normal 3 2 3 3 3 3 3" xfId="13919" xr:uid="{00000000-0005-0000-0000-000017370000}"/>
    <cellStyle name="Normal 3 2 3 3 3 3 4" xfId="13920" xr:uid="{00000000-0005-0000-0000-000018370000}"/>
    <cellStyle name="Normal 3 2 3 3 3 4" xfId="13921" xr:uid="{00000000-0005-0000-0000-000019370000}"/>
    <cellStyle name="Normal 3 2 3 3 3 5" xfId="13922" xr:uid="{00000000-0005-0000-0000-00001A370000}"/>
    <cellStyle name="Normal 3 2 3 3 3 6" xfId="13923" xr:uid="{00000000-0005-0000-0000-00001B370000}"/>
    <cellStyle name="Normal 3 2 3 3 4" xfId="13924" xr:uid="{00000000-0005-0000-0000-00001C370000}"/>
    <cellStyle name="Normal 3 2 3 3 4 2" xfId="13925" xr:uid="{00000000-0005-0000-0000-00001D370000}"/>
    <cellStyle name="Normal 3 2 3 3 4 2 2" xfId="13926" xr:uid="{00000000-0005-0000-0000-00001E370000}"/>
    <cellStyle name="Normal 3 2 3 3 4 2 2 2" xfId="13927" xr:uid="{00000000-0005-0000-0000-00001F370000}"/>
    <cellStyle name="Normal 3 2 3 3 4 2 2 3" xfId="13928" xr:uid="{00000000-0005-0000-0000-000020370000}"/>
    <cellStyle name="Normal 3 2 3 3 4 2 2 4" xfId="13929" xr:uid="{00000000-0005-0000-0000-000021370000}"/>
    <cellStyle name="Normal 3 2 3 3 4 2 3" xfId="13930" xr:uid="{00000000-0005-0000-0000-000022370000}"/>
    <cellStyle name="Normal 3 2 3 3 4 2 4" xfId="13931" xr:uid="{00000000-0005-0000-0000-000023370000}"/>
    <cellStyle name="Normal 3 2 3 3 4 2 5" xfId="13932" xr:uid="{00000000-0005-0000-0000-000024370000}"/>
    <cellStyle name="Normal 3 2 3 3 4 3" xfId="13933" xr:uid="{00000000-0005-0000-0000-000025370000}"/>
    <cellStyle name="Normal 3 2 3 3 4 3 2" xfId="13934" xr:uid="{00000000-0005-0000-0000-000026370000}"/>
    <cellStyle name="Normal 3 2 3 3 4 3 3" xfId="13935" xr:uid="{00000000-0005-0000-0000-000027370000}"/>
    <cellStyle name="Normal 3 2 3 3 4 3 4" xfId="13936" xr:uid="{00000000-0005-0000-0000-000028370000}"/>
    <cellStyle name="Normal 3 2 3 3 4 4" xfId="13937" xr:uid="{00000000-0005-0000-0000-000029370000}"/>
    <cellStyle name="Normal 3 2 3 3 4 5" xfId="13938" xr:uid="{00000000-0005-0000-0000-00002A370000}"/>
    <cellStyle name="Normal 3 2 3 3 4 6" xfId="13939" xr:uid="{00000000-0005-0000-0000-00002B370000}"/>
    <cellStyle name="Normal 3 2 3 3 5" xfId="13940" xr:uid="{00000000-0005-0000-0000-00002C370000}"/>
    <cellStyle name="Normal 3 2 3 3 6" xfId="13941" xr:uid="{00000000-0005-0000-0000-00002D370000}"/>
    <cellStyle name="Normal 3 2 3 3 6 2" xfId="13942" xr:uid="{00000000-0005-0000-0000-00002E370000}"/>
    <cellStyle name="Normal 3 2 3 3 6 2 2" xfId="13943" xr:uid="{00000000-0005-0000-0000-00002F370000}"/>
    <cellStyle name="Normal 3 2 3 3 6 2 3" xfId="13944" xr:uid="{00000000-0005-0000-0000-000030370000}"/>
    <cellStyle name="Normal 3 2 3 3 6 2 4" xfId="13945" xr:uid="{00000000-0005-0000-0000-000031370000}"/>
    <cellStyle name="Normal 3 2 3 3 6 3" xfId="13946" xr:uid="{00000000-0005-0000-0000-000032370000}"/>
    <cellStyle name="Normal 3 2 3 3 6 4" xfId="13947" xr:uid="{00000000-0005-0000-0000-000033370000}"/>
    <cellStyle name="Normal 3 2 3 3 6 5" xfId="13948" xr:uid="{00000000-0005-0000-0000-000034370000}"/>
    <cellStyle name="Normal 3 2 3 3 7" xfId="13949" xr:uid="{00000000-0005-0000-0000-000035370000}"/>
    <cellStyle name="Normal 3 2 3 3 7 2" xfId="13950" xr:uid="{00000000-0005-0000-0000-000036370000}"/>
    <cellStyle name="Normal 3 2 3 3 7 3" xfId="13951" xr:uid="{00000000-0005-0000-0000-000037370000}"/>
    <cellStyle name="Normal 3 2 3 3 7 4" xfId="13952" xr:uid="{00000000-0005-0000-0000-000038370000}"/>
    <cellStyle name="Normal 3 2 3 3 8" xfId="13953" xr:uid="{00000000-0005-0000-0000-000039370000}"/>
    <cellStyle name="Normal 3 2 3 3 9" xfId="13954" xr:uid="{00000000-0005-0000-0000-00003A370000}"/>
    <cellStyle name="Normal 3 2 3 4" xfId="13955" xr:uid="{00000000-0005-0000-0000-00003B370000}"/>
    <cellStyle name="Normal 3 2 3 4 10" xfId="13956" xr:uid="{00000000-0005-0000-0000-00003C370000}"/>
    <cellStyle name="Normal 3 2 3 4 2" xfId="13957" xr:uid="{00000000-0005-0000-0000-00003D370000}"/>
    <cellStyle name="Normal 3 2 3 4 2 2" xfId="13958" xr:uid="{00000000-0005-0000-0000-00003E370000}"/>
    <cellStyle name="Normal 3 2 3 4 2 2 2" xfId="13959" xr:uid="{00000000-0005-0000-0000-00003F370000}"/>
    <cellStyle name="Normal 3 2 3 4 2 2 2 2" xfId="13960" xr:uid="{00000000-0005-0000-0000-000040370000}"/>
    <cellStyle name="Normal 3 2 3 4 2 2 2 2 2" xfId="13961" xr:uid="{00000000-0005-0000-0000-000041370000}"/>
    <cellStyle name="Normal 3 2 3 4 2 2 2 2 3" xfId="13962" xr:uid="{00000000-0005-0000-0000-000042370000}"/>
    <cellStyle name="Normal 3 2 3 4 2 2 2 2 4" xfId="13963" xr:uid="{00000000-0005-0000-0000-000043370000}"/>
    <cellStyle name="Normal 3 2 3 4 2 2 2 3" xfId="13964" xr:uid="{00000000-0005-0000-0000-000044370000}"/>
    <cellStyle name="Normal 3 2 3 4 2 2 2 4" xfId="13965" xr:uid="{00000000-0005-0000-0000-000045370000}"/>
    <cellStyle name="Normal 3 2 3 4 2 2 2 5" xfId="13966" xr:uid="{00000000-0005-0000-0000-000046370000}"/>
    <cellStyle name="Normal 3 2 3 4 2 2 3" xfId="13967" xr:uid="{00000000-0005-0000-0000-000047370000}"/>
    <cellStyle name="Normal 3 2 3 4 2 2 3 2" xfId="13968" xr:uid="{00000000-0005-0000-0000-000048370000}"/>
    <cellStyle name="Normal 3 2 3 4 2 2 3 3" xfId="13969" xr:uid="{00000000-0005-0000-0000-000049370000}"/>
    <cellStyle name="Normal 3 2 3 4 2 2 3 4" xfId="13970" xr:uid="{00000000-0005-0000-0000-00004A370000}"/>
    <cellStyle name="Normal 3 2 3 4 2 2 4" xfId="13971" xr:uid="{00000000-0005-0000-0000-00004B370000}"/>
    <cellStyle name="Normal 3 2 3 4 2 2 5" xfId="13972" xr:uid="{00000000-0005-0000-0000-00004C370000}"/>
    <cellStyle name="Normal 3 2 3 4 2 2 6" xfId="13973" xr:uid="{00000000-0005-0000-0000-00004D370000}"/>
    <cellStyle name="Normal 3 2 3 4 2 3" xfId="13974" xr:uid="{00000000-0005-0000-0000-00004E370000}"/>
    <cellStyle name="Normal 3 2 3 4 2 3 2" xfId="13975" xr:uid="{00000000-0005-0000-0000-00004F370000}"/>
    <cellStyle name="Normal 3 2 3 4 2 3 2 2" xfId="13976" xr:uid="{00000000-0005-0000-0000-000050370000}"/>
    <cellStyle name="Normal 3 2 3 4 2 3 2 2 2" xfId="13977" xr:uid="{00000000-0005-0000-0000-000051370000}"/>
    <cellStyle name="Normal 3 2 3 4 2 3 2 2 3" xfId="13978" xr:uid="{00000000-0005-0000-0000-000052370000}"/>
    <cellStyle name="Normal 3 2 3 4 2 3 2 2 4" xfId="13979" xr:uid="{00000000-0005-0000-0000-000053370000}"/>
    <cellStyle name="Normal 3 2 3 4 2 3 2 3" xfId="13980" xr:uid="{00000000-0005-0000-0000-000054370000}"/>
    <cellStyle name="Normal 3 2 3 4 2 3 2 4" xfId="13981" xr:uid="{00000000-0005-0000-0000-000055370000}"/>
    <cellStyle name="Normal 3 2 3 4 2 3 2 5" xfId="13982" xr:uid="{00000000-0005-0000-0000-000056370000}"/>
    <cellStyle name="Normal 3 2 3 4 2 3 3" xfId="13983" xr:uid="{00000000-0005-0000-0000-000057370000}"/>
    <cellStyle name="Normal 3 2 3 4 2 3 3 2" xfId="13984" xr:uid="{00000000-0005-0000-0000-000058370000}"/>
    <cellStyle name="Normal 3 2 3 4 2 3 3 3" xfId="13985" xr:uid="{00000000-0005-0000-0000-000059370000}"/>
    <cellStyle name="Normal 3 2 3 4 2 3 3 4" xfId="13986" xr:uid="{00000000-0005-0000-0000-00005A370000}"/>
    <cellStyle name="Normal 3 2 3 4 2 3 4" xfId="13987" xr:uid="{00000000-0005-0000-0000-00005B370000}"/>
    <cellStyle name="Normal 3 2 3 4 2 3 5" xfId="13988" xr:uid="{00000000-0005-0000-0000-00005C370000}"/>
    <cellStyle name="Normal 3 2 3 4 2 3 6" xfId="13989" xr:uid="{00000000-0005-0000-0000-00005D370000}"/>
    <cellStyle name="Normal 3 2 3 4 2 4" xfId="13990" xr:uid="{00000000-0005-0000-0000-00005E370000}"/>
    <cellStyle name="Normal 3 2 3 4 2 4 2" xfId="13991" xr:uid="{00000000-0005-0000-0000-00005F370000}"/>
    <cellStyle name="Normal 3 2 3 4 2 4 2 2" xfId="13992" xr:uid="{00000000-0005-0000-0000-000060370000}"/>
    <cellStyle name="Normal 3 2 3 4 2 4 2 3" xfId="13993" xr:uid="{00000000-0005-0000-0000-000061370000}"/>
    <cellStyle name="Normal 3 2 3 4 2 4 2 4" xfId="13994" xr:uid="{00000000-0005-0000-0000-000062370000}"/>
    <cellStyle name="Normal 3 2 3 4 2 4 3" xfId="13995" xr:uid="{00000000-0005-0000-0000-000063370000}"/>
    <cellStyle name="Normal 3 2 3 4 2 4 4" xfId="13996" xr:uid="{00000000-0005-0000-0000-000064370000}"/>
    <cellStyle name="Normal 3 2 3 4 2 4 5" xfId="13997" xr:uid="{00000000-0005-0000-0000-000065370000}"/>
    <cellStyle name="Normal 3 2 3 4 2 5" xfId="13998" xr:uid="{00000000-0005-0000-0000-000066370000}"/>
    <cellStyle name="Normal 3 2 3 4 2 5 2" xfId="13999" xr:uid="{00000000-0005-0000-0000-000067370000}"/>
    <cellStyle name="Normal 3 2 3 4 2 5 3" xfId="14000" xr:uid="{00000000-0005-0000-0000-000068370000}"/>
    <cellStyle name="Normal 3 2 3 4 2 5 4" xfId="14001" xr:uid="{00000000-0005-0000-0000-000069370000}"/>
    <cellStyle name="Normal 3 2 3 4 2 6" xfId="14002" xr:uid="{00000000-0005-0000-0000-00006A370000}"/>
    <cellStyle name="Normal 3 2 3 4 2 7" xfId="14003" xr:uid="{00000000-0005-0000-0000-00006B370000}"/>
    <cellStyle name="Normal 3 2 3 4 2 8" xfId="14004" xr:uid="{00000000-0005-0000-0000-00006C370000}"/>
    <cellStyle name="Normal 3 2 3 4 3" xfId="14005" xr:uid="{00000000-0005-0000-0000-00006D370000}"/>
    <cellStyle name="Normal 3 2 3 4 3 2" xfId="14006" xr:uid="{00000000-0005-0000-0000-00006E370000}"/>
    <cellStyle name="Normal 3 2 3 4 3 2 2" xfId="14007" xr:uid="{00000000-0005-0000-0000-00006F370000}"/>
    <cellStyle name="Normal 3 2 3 4 3 2 2 2" xfId="14008" xr:uid="{00000000-0005-0000-0000-000070370000}"/>
    <cellStyle name="Normal 3 2 3 4 3 2 2 3" xfId="14009" xr:uid="{00000000-0005-0000-0000-000071370000}"/>
    <cellStyle name="Normal 3 2 3 4 3 2 2 4" xfId="14010" xr:uid="{00000000-0005-0000-0000-000072370000}"/>
    <cellStyle name="Normal 3 2 3 4 3 2 3" xfId="14011" xr:uid="{00000000-0005-0000-0000-000073370000}"/>
    <cellStyle name="Normal 3 2 3 4 3 2 4" xfId="14012" xr:uid="{00000000-0005-0000-0000-000074370000}"/>
    <cellStyle name="Normal 3 2 3 4 3 2 5" xfId="14013" xr:uid="{00000000-0005-0000-0000-000075370000}"/>
    <cellStyle name="Normal 3 2 3 4 3 3" xfId="14014" xr:uid="{00000000-0005-0000-0000-000076370000}"/>
    <cellStyle name="Normal 3 2 3 4 3 3 2" xfId="14015" xr:uid="{00000000-0005-0000-0000-000077370000}"/>
    <cellStyle name="Normal 3 2 3 4 3 3 3" xfId="14016" xr:uid="{00000000-0005-0000-0000-000078370000}"/>
    <cellStyle name="Normal 3 2 3 4 3 3 4" xfId="14017" xr:uid="{00000000-0005-0000-0000-000079370000}"/>
    <cellStyle name="Normal 3 2 3 4 3 4" xfId="14018" xr:uid="{00000000-0005-0000-0000-00007A370000}"/>
    <cellStyle name="Normal 3 2 3 4 3 5" xfId="14019" xr:uid="{00000000-0005-0000-0000-00007B370000}"/>
    <cellStyle name="Normal 3 2 3 4 3 6" xfId="14020" xr:uid="{00000000-0005-0000-0000-00007C370000}"/>
    <cellStyle name="Normal 3 2 3 4 4" xfId="14021" xr:uid="{00000000-0005-0000-0000-00007D370000}"/>
    <cellStyle name="Normal 3 2 3 4 4 2" xfId="14022" xr:uid="{00000000-0005-0000-0000-00007E370000}"/>
    <cellStyle name="Normal 3 2 3 4 4 2 2" xfId="14023" xr:uid="{00000000-0005-0000-0000-00007F370000}"/>
    <cellStyle name="Normal 3 2 3 4 4 2 2 2" xfId="14024" xr:uid="{00000000-0005-0000-0000-000080370000}"/>
    <cellStyle name="Normal 3 2 3 4 4 2 2 3" xfId="14025" xr:uid="{00000000-0005-0000-0000-000081370000}"/>
    <cellStyle name="Normal 3 2 3 4 4 2 2 4" xfId="14026" xr:uid="{00000000-0005-0000-0000-000082370000}"/>
    <cellStyle name="Normal 3 2 3 4 4 2 3" xfId="14027" xr:uid="{00000000-0005-0000-0000-000083370000}"/>
    <cellStyle name="Normal 3 2 3 4 4 2 4" xfId="14028" xr:uid="{00000000-0005-0000-0000-000084370000}"/>
    <cellStyle name="Normal 3 2 3 4 4 2 5" xfId="14029" xr:uid="{00000000-0005-0000-0000-000085370000}"/>
    <cellStyle name="Normal 3 2 3 4 4 3" xfId="14030" xr:uid="{00000000-0005-0000-0000-000086370000}"/>
    <cellStyle name="Normal 3 2 3 4 4 3 2" xfId="14031" xr:uid="{00000000-0005-0000-0000-000087370000}"/>
    <cellStyle name="Normal 3 2 3 4 4 3 3" xfId="14032" xr:uid="{00000000-0005-0000-0000-000088370000}"/>
    <cellStyle name="Normal 3 2 3 4 4 3 4" xfId="14033" xr:uid="{00000000-0005-0000-0000-000089370000}"/>
    <cellStyle name="Normal 3 2 3 4 4 4" xfId="14034" xr:uid="{00000000-0005-0000-0000-00008A370000}"/>
    <cellStyle name="Normal 3 2 3 4 4 5" xfId="14035" xr:uid="{00000000-0005-0000-0000-00008B370000}"/>
    <cellStyle name="Normal 3 2 3 4 4 6" xfId="14036" xr:uid="{00000000-0005-0000-0000-00008C370000}"/>
    <cellStyle name="Normal 3 2 3 4 5" xfId="14037" xr:uid="{00000000-0005-0000-0000-00008D370000}"/>
    <cellStyle name="Normal 3 2 3 4 6" xfId="14038" xr:uid="{00000000-0005-0000-0000-00008E370000}"/>
    <cellStyle name="Normal 3 2 3 4 6 2" xfId="14039" xr:uid="{00000000-0005-0000-0000-00008F370000}"/>
    <cellStyle name="Normal 3 2 3 4 6 2 2" xfId="14040" xr:uid="{00000000-0005-0000-0000-000090370000}"/>
    <cellStyle name="Normal 3 2 3 4 6 2 3" xfId="14041" xr:uid="{00000000-0005-0000-0000-000091370000}"/>
    <cellStyle name="Normal 3 2 3 4 6 2 4" xfId="14042" xr:uid="{00000000-0005-0000-0000-000092370000}"/>
    <cellStyle name="Normal 3 2 3 4 6 3" xfId="14043" xr:uid="{00000000-0005-0000-0000-000093370000}"/>
    <cellStyle name="Normal 3 2 3 4 6 4" xfId="14044" xr:uid="{00000000-0005-0000-0000-000094370000}"/>
    <cellStyle name="Normal 3 2 3 4 6 5" xfId="14045" xr:uid="{00000000-0005-0000-0000-000095370000}"/>
    <cellStyle name="Normal 3 2 3 4 7" xfId="14046" xr:uid="{00000000-0005-0000-0000-000096370000}"/>
    <cellStyle name="Normal 3 2 3 4 7 2" xfId="14047" xr:uid="{00000000-0005-0000-0000-000097370000}"/>
    <cellStyle name="Normal 3 2 3 4 7 3" xfId="14048" xr:uid="{00000000-0005-0000-0000-000098370000}"/>
    <cellStyle name="Normal 3 2 3 4 7 4" xfId="14049" xr:uid="{00000000-0005-0000-0000-000099370000}"/>
    <cellStyle name="Normal 3 2 3 4 8" xfId="14050" xr:uid="{00000000-0005-0000-0000-00009A370000}"/>
    <cellStyle name="Normal 3 2 3 4 9" xfId="14051" xr:uid="{00000000-0005-0000-0000-00009B370000}"/>
    <cellStyle name="Normal 3 2 3 5" xfId="14052" xr:uid="{00000000-0005-0000-0000-00009C370000}"/>
    <cellStyle name="Normal 3 2 3 5 2" xfId="14053" xr:uid="{00000000-0005-0000-0000-00009D370000}"/>
    <cellStyle name="Normal 3 2 3 5 2 2" xfId="14054" xr:uid="{00000000-0005-0000-0000-00009E370000}"/>
    <cellStyle name="Normal 3 2 3 5 2 2 2" xfId="14055" xr:uid="{00000000-0005-0000-0000-00009F370000}"/>
    <cellStyle name="Normal 3 2 3 5 2 2 2 2" xfId="14056" xr:uid="{00000000-0005-0000-0000-0000A0370000}"/>
    <cellStyle name="Normal 3 2 3 5 2 2 2 3" xfId="14057" xr:uid="{00000000-0005-0000-0000-0000A1370000}"/>
    <cellStyle name="Normal 3 2 3 5 2 2 2 4" xfId="14058" xr:uid="{00000000-0005-0000-0000-0000A2370000}"/>
    <cellStyle name="Normal 3 2 3 5 2 2 3" xfId="14059" xr:uid="{00000000-0005-0000-0000-0000A3370000}"/>
    <cellStyle name="Normal 3 2 3 5 2 2 4" xfId="14060" xr:uid="{00000000-0005-0000-0000-0000A4370000}"/>
    <cellStyle name="Normal 3 2 3 5 2 2 5" xfId="14061" xr:uid="{00000000-0005-0000-0000-0000A5370000}"/>
    <cellStyle name="Normal 3 2 3 5 2 3" xfId="14062" xr:uid="{00000000-0005-0000-0000-0000A6370000}"/>
    <cellStyle name="Normal 3 2 3 5 2 3 2" xfId="14063" xr:uid="{00000000-0005-0000-0000-0000A7370000}"/>
    <cellStyle name="Normal 3 2 3 5 2 3 3" xfId="14064" xr:uid="{00000000-0005-0000-0000-0000A8370000}"/>
    <cellStyle name="Normal 3 2 3 5 2 3 4" xfId="14065" xr:uid="{00000000-0005-0000-0000-0000A9370000}"/>
    <cellStyle name="Normal 3 2 3 5 2 4" xfId="14066" xr:uid="{00000000-0005-0000-0000-0000AA370000}"/>
    <cellStyle name="Normal 3 2 3 5 2 5" xfId="14067" xr:uid="{00000000-0005-0000-0000-0000AB370000}"/>
    <cellStyle name="Normal 3 2 3 5 2 6" xfId="14068" xr:uid="{00000000-0005-0000-0000-0000AC370000}"/>
    <cellStyle name="Normal 3 2 3 5 3" xfId="14069" xr:uid="{00000000-0005-0000-0000-0000AD370000}"/>
    <cellStyle name="Normal 3 2 3 5 3 2" xfId="14070" xr:uid="{00000000-0005-0000-0000-0000AE370000}"/>
    <cellStyle name="Normal 3 2 3 5 3 2 2" xfId="14071" xr:uid="{00000000-0005-0000-0000-0000AF370000}"/>
    <cellStyle name="Normal 3 2 3 5 3 2 2 2" xfId="14072" xr:uid="{00000000-0005-0000-0000-0000B0370000}"/>
    <cellStyle name="Normal 3 2 3 5 3 2 2 3" xfId="14073" xr:uid="{00000000-0005-0000-0000-0000B1370000}"/>
    <cellStyle name="Normal 3 2 3 5 3 2 2 4" xfId="14074" xr:uid="{00000000-0005-0000-0000-0000B2370000}"/>
    <cellStyle name="Normal 3 2 3 5 3 2 3" xfId="14075" xr:uid="{00000000-0005-0000-0000-0000B3370000}"/>
    <cellStyle name="Normal 3 2 3 5 3 2 4" xfId="14076" xr:uid="{00000000-0005-0000-0000-0000B4370000}"/>
    <cellStyle name="Normal 3 2 3 5 3 2 5" xfId="14077" xr:uid="{00000000-0005-0000-0000-0000B5370000}"/>
    <cellStyle name="Normal 3 2 3 5 3 3" xfId="14078" xr:uid="{00000000-0005-0000-0000-0000B6370000}"/>
    <cellStyle name="Normal 3 2 3 5 3 3 2" xfId="14079" xr:uid="{00000000-0005-0000-0000-0000B7370000}"/>
    <cellStyle name="Normal 3 2 3 5 3 3 3" xfId="14080" xr:uid="{00000000-0005-0000-0000-0000B8370000}"/>
    <cellStyle name="Normal 3 2 3 5 3 3 4" xfId="14081" xr:uid="{00000000-0005-0000-0000-0000B9370000}"/>
    <cellStyle name="Normal 3 2 3 5 3 4" xfId="14082" xr:uid="{00000000-0005-0000-0000-0000BA370000}"/>
    <cellStyle name="Normal 3 2 3 5 3 5" xfId="14083" xr:uid="{00000000-0005-0000-0000-0000BB370000}"/>
    <cellStyle name="Normal 3 2 3 5 3 6" xfId="14084" xr:uid="{00000000-0005-0000-0000-0000BC370000}"/>
    <cellStyle name="Normal 3 2 3 5 4" xfId="14085" xr:uid="{00000000-0005-0000-0000-0000BD370000}"/>
    <cellStyle name="Normal 3 2 3 5 5" xfId="14086" xr:uid="{00000000-0005-0000-0000-0000BE370000}"/>
    <cellStyle name="Normal 3 2 3 5 5 2" xfId="14087" xr:uid="{00000000-0005-0000-0000-0000BF370000}"/>
    <cellStyle name="Normal 3 2 3 5 5 2 2" xfId="14088" xr:uid="{00000000-0005-0000-0000-0000C0370000}"/>
    <cellStyle name="Normal 3 2 3 5 5 2 3" xfId="14089" xr:uid="{00000000-0005-0000-0000-0000C1370000}"/>
    <cellStyle name="Normal 3 2 3 5 5 2 4" xfId="14090" xr:uid="{00000000-0005-0000-0000-0000C2370000}"/>
    <cellStyle name="Normal 3 2 3 5 5 3" xfId="14091" xr:uid="{00000000-0005-0000-0000-0000C3370000}"/>
    <cellStyle name="Normal 3 2 3 5 5 4" xfId="14092" xr:uid="{00000000-0005-0000-0000-0000C4370000}"/>
    <cellStyle name="Normal 3 2 3 5 5 5" xfId="14093" xr:uid="{00000000-0005-0000-0000-0000C5370000}"/>
    <cellStyle name="Normal 3 2 3 5 6" xfId="14094" xr:uid="{00000000-0005-0000-0000-0000C6370000}"/>
    <cellStyle name="Normal 3 2 3 5 6 2" xfId="14095" xr:uid="{00000000-0005-0000-0000-0000C7370000}"/>
    <cellStyle name="Normal 3 2 3 5 6 3" xfId="14096" xr:uid="{00000000-0005-0000-0000-0000C8370000}"/>
    <cellStyle name="Normal 3 2 3 5 6 4" xfId="14097" xr:uid="{00000000-0005-0000-0000-0000C9370000}"/>
    <cellStyle name="Normal 3 2 3 5 7" xfId="14098" xr:uid="{00000000-0005-0000-0000-0000CA370000}"/>
    <cellStyle name="Normal 3 2 3 5 8" xfId="14099" xr:uid="{00000000-0005-0000-0000-0000CB370000}"/>
    <cellStyle name="Normal 3 2 3 5 9" xfId="14100" xr:uid="{00000000-0005-0000-0000-0000CC370000}"/>
    <cellStyle name="Normal 3 2 3 6" xfId="14101" xr:uid="{00000000-0005-0000-0000-0000CD370000}"/>
    <cellStyle name="Normal 3 2 3 6 2" xfId="14102" xr:uid="{00000000-0005-0000-0000-0000CE370000}"/>
    <cellStyle name="Normal 3 2 3 6 2 2" xfId="14103" xr:uid="{00000000-0005-0000-0000-0000CF370000}"/>
    <cellStyle name="Normal 3 2 3 6 2 2 2" xfId="14104" xr:uid="{00000000-0005-0000-0000-0000D0370000}"/>
    <cellStyle name="Normal 3 2 3 6 2 2 2 2" xfId="14105" xr:uid="{00000000-0005-0000-0000-0000D1370000}"/>
    <cellStyle name="Normal 3 2 3 6 2 2 2 3" xfId="14106" xr:uid="{00000000-0005-0000-0000-0000D2370000}"/>
    <cellStyle name="Normal 3 2 3 6 2 2 2 4" xfId="14107" xr:uid="{00000000-0005-0000-0000-0000D3370000}"/>
    <cellStyle name="Normal 3 2 3 6 2 2 3" xfId="14108" xr:uid="{00000000-0005-0000-0000-0000D4370000}"/>
    <cellStyle name="Normal 3 2 3 6 2 2 4" xfId="14109" xr:uid="{00000000-0005-0000-0000-0000D5370000}"/>
    <cellStyle name="Normal 3 2 3 6 2 2 5" xfId="14110" xr:uid="{00000000-0005-0000-0000-0000D6370000}"/>
    <cellStyle name="Normal 3 2 3 6 2 3" xfId="14111" xr:uid="{00000000-0005-0000-0000-0000D7370000}"/>
    <cellStyle name="Normal 3 2 3 6 2 3 2" xfId="14112" xr:uid="{00000000-0005-0000-0000-0000D8370000}"/>
    <cellStyle name="Normal 3 2 3 6 2 3 3" xfId="14113" xr:uid="{00000000-0005-0000-0000-0000D9370000}"/>
    <cellStyle name="Normal 3 2 3 6 2 3 4" xfId="14114" xr:uid="{00000000-0005-0000-0000-0000DA370000}"/>
    <cellStyle name="Normal 3 2 3 6 2 4" xfId="14115" xr:uid="{00000000-0005-0000-0000-0000DB370000}"/>
    <cellStyle name="Normal 3 2 3 6 2 5" xfId="14116" xr:uid="{00000000-0005-0000-0000-0000DC370000}"/>
    <cellStyle name="Normal 3 2 3 6 2 6" xfId="14117" xr:uid="{00000000-0005-0000-0000-0000DD370000}"/>
    <cellStyle name="Normal 3 2 3 6 3" xfId="14118" xr:uid="{00000000-0005-0000-0000-0000DE370000}"/>
    <cellStyle name="Normal 3 2 3 6 3 2" xfId="14119" xr:uid="{00000000-0005-0000-0000-0000DF370000}"/>
    <cellStyle name="Normal 3 2 3 6 3 2 2" xfId="14120" xr:uid="{00000000-0005-0000-0000-0000E0370000}"/>
    <cellStyle name="Normal 3 2 3 6 3 2 2 2" xfId="14121" xr:uid="{00000000-0005-0000-0000-0000E1370000}"/>
    <cellStyle name="Normal 3 2 3 6 3 2 2 3" xfId="14122" xr:uid="{00000000-0005-0000-0000-0000E2370000}"/>
    <cellStyle name="Normal 3 2 3 6 3 2 2 4" xfId="14123" xr:uid="{00000000-0005-0000-0000-0000E3370000}"/>
    <cellStyle name="Normal 3 2 3 6 3 2 3" xfId="14124" xr:uid="{00000000-0005-0000-0000-0000E4370000}"/>
    <cellStyle name="Normal 3 2 3 6 3 2 4" xfId="14125" xr:uid="{00000000-0005-0000-0000-0000E5370000}"/>
    <cellStyle name="Normal 3 2 3 6 3 2 5" xfId="14126" xr:uid="{00000000-0005-0000-0000-0000E6370000}"/>
    <cellStyle name="Normal 3 2 3 6 3 3" xfId="14127" xr:uid="{00000000-0005-0000-0000-0000E7370000}"/>
    <cellStyle name="Normal 3 2 3 6 3 3 2" xfId="14128" xr:uid="{00000000-0005-0000-0000-0000E8370000}"/>
    <cellStyle name="Normal 3 2 3 6 3 3 3" xfId="14129" xr:uid="{00000000-0005-0000-0000-0000E9370000}"/>
    <cellStyle name="Normal 3 2 3 6 3 3 4" xfId="14130" xr:uid="{00000000-0005-0000-0000-0000EA370000}"/>
    <cellStyle name="Normal 3 2 3 6 3 4" xfId="14131" xr:uid="{00000000-0005-0000-0000-0000EB370000}"/>
    <cellStyle name="Normal 3 2 3 6 3 5" xfId="14132" xr:uid="{00000000-0005-0000-0000-0000EC370000}"/>
    <cellStyle name="Normal 3 2 3 6 3 6" xfId="14133" xr:uid="{00000000-0005-0000-0000-0000ED370000}"/>
    <cellStyle name="Normal 3 2 3 6 4" xfId="14134" xr:uid="{00000000-0005-0000-0000-0000EE370000}"/>
    <cellStyle name="Normal 3 2 3 6 4 2" xfId="14135" xr:uid="{00000000-0005-0000-0000-0000EF370000}"/>
    <cellStyle name="Normal 3 2 3 6 4 2 2" xfId="14136" xr:uid="{00000000-0005-0000-0000-0000F0370000}"/>
    <cellStyle name="Normal 3 2 3 6 4 2 3" xfId="14137" xr:uid="{00000000-0005-0000-0000-0000F1370000}"/>
    <cellStyle name="Normal 3 2 3 6 4 2 4" xfId="14138" xr:uid="{00000000-0005-0000-0000-0000F2370000}"/>
    <cellStyle name="Normal 3 2 3 6 4 3" xfId="14139" xr:uid="{00000000-0005-0000-0000-0000F3370000}"/>
    <cellStyle name="Normal 3 2 3 6 4 4" xfId="14140" xr:uid="{00000000-0005-0000-0000-0000F4370000}"/>
    <cellStyle name="Normal 3 2 3 6 4 5" xfId="14141" xr:uid="{00000000-0005-0000-0000-0000F5370000}"/>
    <cellStyle name="Normal 3 2 3 6 5" xfId="14142" xr:uid="{00000000-0005-0000-0000-0000F6370000}"/>
    <cellStyle name="Normal 3 2 3 6 5 2" xfId="14143" xr:uid="{00000000-0005-0000-0000-0000F7370000}"/>
    <cellStyle name="Normal 3 2 3 6 5 3" xfId="14144" xr:uid="{00000000-0005-0000-0000-0000F8370000}"/>
    <cellStyle name="Normal 3 2 3 6 5 4" xfId="14145" xr:uid="{00000000-0005-0000-0000-0000F9370000}"/>
    <cellStyle name="Normal 3 2 3 6 6" xfId="14146" xr:uid="{00000000-0005-0000-0000-0000FA370000}"/>
    <cellStyle name="Normal 3 2 3 6 7" xfId="14147" xr:uid="{00000000-0005-0000-0000-0000FB370000}"/>
    <cellStyle name="Normal 3 2 3 6 8" xfId="14148" xr:uid="{00000000-0005-0000-0000-0000FC370000}"/>
    <cellStyle name="Normal 3 2 3 7" xfId="14149" xr:uid="{00000000-0005-0000-0000-0000FD370000}"/>
    <cellStyle name="Normal 3 2 3 7 2" xfId="14150" xr:uid="{00000000-0005-0000-0000-0000FE370000}"/>
    <cellStyle name="Normal 3 2 3 7 2 2" xfId="14151" xr:uid="{00000000-0005-0000-0000-0000FF370000}"/>
    <cellStyle name="Normal 3 2 3 7 2 2 2" xfId="14152" xr:uid="{00000000-0005-0000-0000-000000380000}"/>
    <cellStyle name="Normal 3 2 3 7 2 2 3" xfId="14153" xr:uid="{00000000-0005-0000-0000-000001380000}"/>
    <cellStyle name="Normal 3 2 3 7 2 2 4" xfId="14154" xr:uid="{00000000-0005-0000-0000-000002380000}"/>
    <cellStyle name="Normal 3 2 3 7 2 3" xfId="14155" xr:uid="{00000000-0005-0000-0000-000003380000}"/>
    <cellStyle name="Normal 3 2 3 7 2 4" xfId="14156" xr:uid="{00000000-0005-0000-0000-000004380000}"/>
    <cellStyle name="Normal 3 2 3 7 2 5" xfId="14157" xr:uid="{00000000-0005-0000-0000-000005380000}"/>
    <cellStyle name="Normal 3 2 3 7 3" xfId="14158" xr:uid="{00000000-0005-0000-0000-000006380000}"/>
    <cellStyle name="Normal 3 2 3 7 3 2" xfId="14159" xr:uid="{00000000-0005-0000-0000-000007380000}"/>
    <cellStyle name="Normal 3 2 3 7 3 3" xfId="14160" xr:uid="{00000000-0005-0000-0000-000008380000}"/>
    <cellStyle name="Normal 3 2 3 7 3 4" xfId="14161" xr:uid="{00000000-0005-0000-0000-000009380000}"/>
    <cellStyle name="Normal 3 2 3 7 4" xfId="14162" xr:uid="{00000000-0005-0000-0000-00000A380000}"/>
    <cellStyle name="Normal 3 2 3 7 5" xfId="14163" xr:uid="{00000000-0005-0000-0000-00000B380000}"/>
    <cellStyle name="Normal 3 2 3 7 6" xfId="14164" xr:uid="{00000000-0005-0000-0000-00000C380000}"/>
    <cellStyle name="Normal 3 2 3 8" xfId="14165" xr:uid="{00000000-0005-0000-0000-00000D380000}"/>
    <cellStyle name="Normal 3 2 3 8 2" xfId="14166" xr:uid="{00000000-0005-0000-0000-00000E380000}"/>
    <cellStyle name="Normal 3 2 3 8 2 2" xfId="14167" xr:uid="{00000000-0005-0000-0000-00000F380000}"/>
    <cellStyle name="Normal 3 2 3 8 2 2 2" xfId="14168" xr:uid="{00000000-0005-0000-0000-000010380000}"/>
    <cellStyle name="Normal 3 2 3 8 2 2 3" xfId="14169" xr:uid="{00000000-0005-0000-0000-000011380000}"/>
    <cellStyle name="Normal 3 2 3 8 2 2 4" xfId="14170" xr:uid="{00000000-0005-0000-0000-000012380000}"/>
    <cellStyle name="Normal 3 2 3 8 2 3" xfId="14171" xr:uid="{00000000-0005-0000-0000-000013380000}"/>
    <cellStyle name="Normal 3 2 3 8 2 4" xfId="14172" xr:uid="{00000000-0005-0000-0000-000014380000}"/>
    <cellStyle name="Normal 3 2 3 8 2 5" xfId="14173" xr:uid="{00000000-0005-0000-0000-000015380000}"/>
    <cellStyle name="Normal 3 2 3 8 3" xfId="14174" xr:uid="{00000000-0005-0000-0000-000016380000}"/>
    <cellStyle name="Normal 3 2 3 8 3 2" xfId="14175" xr:uid="{00000000-0005-0000-0000-000017380000}"/>
    <cellStyle name="Normal 3 2 3 8 3 3" xfId="14176" xr:uid="{00000000-0005-0000-0000-000018380000}"/>
    <cellStyle name="Normal 3 2 3 8 3 4" xfId="14177" xr:uid="{00000000-0005-0000-0000-000019380000}"/>
    <cellStyle name="Normal 3 2 3 8 4" xfId="14178" xr:uid="{00000000-0005-0000-0000-00001A380000}"/>
    <cellStyle name="Normal 3 2 3 8 5" xfId="14179" xr:uid="{00000000-0005-0000-0000-00001B380000}"/>
    <cellStyle name="Normal 3 2 3 8 6" xfId="14180" xr:uid="{00000000-0005-0000-0000-00001C380000}"/>
    <cellStyle name="Normal 3 2 3 9" xfId="14181" xr:uid="{00000000-0005-0000-0000-00001D380000}"/>
    <cellStyle name="Normal 3 2 4" xfId="14182" xr:uid="{00000000-0005-0000-0000-00001E380000}"/>
    <cellStyle name="Normal 3 2 4 10" xfId="14183" xr:uid="{00000000-0005-0000-0000-00001F380000}"/>
    <cellStyle name="Normal 3 2 4 2" xfId="14184" xr:uid="{00000000-0005-0000-0000-000020380000}"/>
    <cellStyle name="Normal 3 2 4 2 2" xfId="14185" xr:uid="{00000000-0005-0000-0000-000021380000}"/>
    <cellStyle name="Normal 3 2 4 2 2 2" xfId="14186" xr:uid="{00000000-0005-0000-0000-000022380000}"/>
    <cellStyle name="Normal 3 2 4 2 2 2 2" xfId="14187" xr:uid="{00000000-0005-0000-0000-000023380000}"/>
    <cellStyle name="Normal 3 2 4 2 2 2 2 2" xfId="14188" xr:uid="{00000000-0005-0000-0000-000024380000}"/>
    <cellStyle name="Normal 3 2 4 2 2 2 2 3" xfId="14189" xr:uid="{00000000-0005-0000-0000-000025380000}"/>
    <cellStyle name="Normal 3 2 4 2 2 2 2 4" xfId="14190" xr:uid="{00000000-0005-0000-0000-000026380000}"/>
    <cellStyle name="Normal 3 2 4 2 2 2 3" xfId="14191" xr:uid="{00000000-0005-0000-0000-000027380000}"/>
    <cellStyle name="Normal 3 2 4 2 2 2 4" xfId="14192" xr:uid="{00000000-0005-0000-0000-000028380000}"/>
    <cellStyle name="Normal 3 2 4 2 2 2 5" xfId="14193" xr:uid="{00000000-0005-0000-0000-000029380000}"/>
    <cellStyle name="Normal 3 2 4 2 2 3" xfId="14194" xr:uid="{00000000-0005-0000-0000-00002A380000}"/>
    <cellStyle name="Normal 3 2 4 2 2 3 2" xfId="14195" xr:uid="{00000000-0005-0000-0000-00002B380000}"/>
    <cellStyle name="Normal 3 2 4 2 2 3 3" xfId="14196" xr:uid="{00000000-0005-0000-0000-00002C380000}"/>
    <cellStyle name="Normal 3 2 4 2 2 3 4" xfId="14197" xr:uid="{00000000-0005-0000-0000-00002D380000}"/>
    <cellStyle name="Normal 3 2 4 2 2 4" xfId="14198" xr:uid="{00000000-0005-0000-0000-00002E380000}"/>
    <cellStyle name="Normal 3 2 4 2 2 5" xfId="14199" xr:uid="{00000000-0005-0000-0000-00002F380000}"/>
    <cellStyle name="Normal 3 2 4 2 2 6" xfId="14200" xr:uid="{00000000-0005-0000-0000-000030380000}"/>
    <cellStyle name="Normal 3 2 4 2 3" xfId="14201" xr:uid="{00000000-0005-0000-0000-000031380000}"/>
    <cellStyle name="Normal 3 2 4 2 3 2" xfId="14202" xr:uid="{00000000-0005-0000-0000-000032380000}"/>
    <cellStyle name="Normal 3 2 4 2 3 2 2" xfId="14203" xr:uid="{00000000-0005-0000-0000-000033380000}"/>
    <cellStyle name="Normal 3 2 4 2 3 2 2 2" xfId="14204" xr:uid="{00000000-0005-0000-0000-000034380000}"/>
    <cellStyle name="Normal 3 2 4 2 3 2 2 3" xfId="14205" xr:uid="{00000000-0005-0000-0000-000035380000}"/>
    <cellStyle name="Normal 3 2 4 2 3 2 2 4" xfId="14206" xr:uid="{00000000-0005-0000-0000-000036380000}"/>
    <cellStyle name="Normal 3 2 4 2 3 2 3" xfId="14207" xr:uid="{00000000-0005-0000-0000-000037380000}"/>
    <cellStyle name="Normal 3 2 4 2 3 2 4" xfId="14208" xr:uid="{00000000-0005-0000-0000-000038380000}"/>
    <cellStyle name="Normal 3 2 4 2 3 2 5" xfId="14209" xr:uid="{00000000-0005-0000-0000-000039380000}"/>
    <cellStyle name="Normal 3 2 4 2 3 3" xfId="14210" xr:uid="{00000000-0005-0000-0000-00003A380000}"/>
    <cellStyle name="Normal 3 2 4 2 3 3 2" xfId="14211" xr:uid="{00000000-0005-0000-0000-00003B380000}"/>
    <cellStyle name="Normal 3 2 4 2 3 3 3" xfId="14212" xr:uid="{00000000-0005-0000-0000-00003C380000}"/>
    <cellStyle name="Normal 3 2 4 2 3 3 4" xfId="14213" xr:uid="{00000000-0005-0000-0000-00003D380000}"/>
    <cellStyle name="Normal 3 2 4 2 3 4" xfId="14214" xr:uid="{00000000-0005-0000-0000-00003E380000}"/>
    <cellStyle name="Normal 3 2 4 2 3 5" xfId="14215" xr:uid="{00000000-0005-0000-0000-00003F380000}"/>
    <cellStyle name="Normal 3 2 4 2 3 6" xfId="14216" xr:uid="{00000000-0005-0000-0000-000040380000}"/>
    <cellStyle name="Normal 3 2 4 2 4" xfId="14217" xr:uid="{00000000-0005-0000-0000-000041380000}"/>
    <cellStyle name="Normal 3 2 4 2 5" xfId="14218" xr:uid="{00000000-0005-0000-0000-000042380000}"/>
    <cellStyle name="Normal 3 2 4 2 5 2" xfId="14219" xr:uid="{00000000-0005-0000-0000-000043380000}"/>
    <cellStyle name="Normal 3 2 4 2 5 2 2" xfId="14220" xr:uid="{00000000-0005-0000-0000-000044380000}"/>
    <cellStyle name="Normal 3 2 4 2 5 2 3" xfId="14221" xr:uid="{00000000-0005-0000-0000-000045380000}"/>
    <cellStyle name="Normal 3 2 4 2 5 2 4" xfId="14222" xr:uid="{00000000-0005-0000-0000-000046380000}"/>
    <cellStyle name="Normal 3 2 4 2 5 3" xfId="14223" xr:uid="{00000000-0005-0000-0000-000047380000}"/>
    <cellStyle name="Normal 3 2 4 2 5 4" xfId="14224" xr:uid="{00000000-0005-0000-0000-000048380000}"/>
    <cellStyle name="Normal 3 2 4 2 5 5" xfId="14225" xr:uid="{00000000-0005-0000-0000-000049380000}"/>
    <cellStyle name="Normal 3 2 4 2 6" xfId="14226" xr:uid="{00000000-0005-0000-0000-00004A380000}"/>
    <cellStyle name="Normal 3 2 4 2 6 2" xfId="14227" xr:uid="{00000000-0005-0000-0000-00004B380000}"/>
    <cellStyle name="Normal 3 2 4 2 6 3" xfId="14228" xr:uid="{00000000-0005-0000-0000-00004C380000}"/>
    <cellStyle name="Normal 3 2 4 2 6 4" xfId="14229" xr:uid="{00000000-0005-0000-0000-00004D380000}"/>
    <cellStyle name="Normal 3 2 4 2 7" xfId="14230" xr:uid="{00000000-0005-0000-0000-00004E380000}"/>
    <cellStyle name="Normal 3 2 4 2 8" xfId="14231" xr:uid="{00000000-0005-0000-0000-00004F380000}"/>
    <cellStyle name="Normal 3 2 4 2 9" xfId="14232" xr:uid="{00000000-0005-0000-0000-000050380000}"/>
    <cellStyle name="Normal 3 2 4 3" xfId="14233" xr:uid="{00000000-0005-0000-0000-000051380000}"/>
    <cellStyle name="Normal 3 2 4 3 2" xfId="14234" xr:uid="{00000000-0005-0000-0000-000052380000}"/>
    <cellStyle name="Normal 3 2 4 3 2 2" xfId="14235" xr:uid="{00000000-0005-0000-0000-000053380000}"/>
    <cellStyle name="Normal 3 2 4 3 2 2 2" xfId="14236" xr:uid="{00000000-0005-0000-0000-000054380000}"/>
    <cellStyle name="Normal 3 2 4 3 2 2 3" xfId="14237" xr:uid="{00000000-0005-0000-0000-000055380000}"/>
    <cellStyle name="Normal 3 2 4 3 2 2 4" xfId="14238" xr:uid="{00000000-0005-0000-0000-000056380000}"/>
    <cellStyle name="Normal 3 2 4 3 2 3" xfId="14239" xr:uid="{00000000-0005-0000-0000-000057380000}"/>
    <cellStyle name="Normal 3 2 4 3 2 4" xfId="14240" xr:uid="{00000000-0005-0000-0000-000058380000}"/>
    <cellStyle name="Normal 3 2 4 3 2 5" xfId="14241" xr:uid="{00000000-0005-0000-0000-000059380000}"/>
    <cellStyle name="Normal 3 2 4 3 3" xfId="14242" xr:uid="{00000000-0005-0000-0000-00005A380000}"/>
    <cellStyle name="Normal 3 2 4 3 3 2" xfId="14243" xr:uid="{00000000-0005-0000-0000-00005B380000}"/>
    <cellStyle name="Normal 3 2 4 3 3 3" xfId="14244" xr:uid="{00000000-0005-0000-0000-00005C380000}"/>
    <cellStyle name="Normal 3 2 4 3 3 4" xfId="14245" xr:uid="{00000000-0005-0000-0000-00005D380000}"/>
    <cellStyle name="Normal 3 2 4 3 4" xfId="14246" xr:uid="{00000000-0005-0000-0000-00005E380000}"/>
    <cellStyle name="Normal 3 2 4 3 5" xfId="14247" xr:uid="{00000000-0005-0000-0000-00005F380000}"/>
    <cellStyle name="Normal 3 2 4 3 6" xfId="14248" xr:uid="{00000000-0005-0000-0000-000060380000}"/>
    <cellStyle name="Normal 3 2 4 4" xfId="14249" xr:uid="{00000000-0005-0000-0000-000061380000}"/>
    <cellStyle name="Normal 3 2 4 4 2" xfId="14250" xr:uid="{00000000-0005-0000-0000-000062380000}"/>
    <cellStyle name="Normal 3 2 4 4 2 2" xfId="14251" xr:uid="{00000000-0005-0000-0000-000063380000}"/>
    <cellStyle name="Normal 3 2 4 4 2 2 2" xfId="14252" xr:uid="{00000000-0005-0000-0000-000064380000}"/>
    <cellStyle name="Normal 3 2 4 4 2 2 3" xfId="14253" xr:uid="{00000000-0005-0000-0000-000065380000}"/>
    <cellStyle name="Normal 3 2 4 4 2 2 4" xfId="14254" xr:uid="{00000000-0005-0000-0000-000066380000}"/>
    <cellStyle name="Normal 3 2 4 4 2 3" xfId="14255" xr:uid="{00000000-0005-0000-0000-000067380000}"/>
    <cellStyle name="Normal 3 2 4 4 2 4" xfId="14256" xr:uid="{00000000-0005-0000-0000-000068380000}"/>
    <cellStyle name="Normal 3 2 4 4 2 5" xfId="14257" xr:uid="{00000000-0005-0000-0000-000069380000}"/>
    <cellStyle name="Normal 3 2 4 4 3" xfId="14258" xr:uid="{00000000-0005-0000-0000-00006A380000}"/>
    <cellStyle name="Normal 3 2 4 4 3 2" xfId="14259" xr:uid="{00000000-0005-0000-0000-00006B380000}"/>
    <cellStyle name="Normal 3 2 4 4 3 3" xfId="14260" xr:uid="{00000000-0005-0000-0000-00006C380000}"/>
    <cellStyle name="Normal 3 2 4 4 3 4" xfId="14261" xr:uid="{00000000-0005-0000-0000-00006D380000}"/>
    <cellStyle name="Normal 3 2 4 4 4" xfId="14262" xr:uid="{00000000-0005-0000-0000-00006E380000}"/>
    <cellStyle name="Normal 3 2 4 4 5" xfId="14263" xr:uid="{00000000-0005-0000-0000-00006F380000}"/>
    <cellStyle name="Normal 3 2 4 4 6" xfId="14264" xr:uid="{00000000-0005-0000-0000-000070380000}"/>
    <cellStyle name="Normal 3 2 4 5" xfId="14265" xr:uid="{00000000-0005-0000-0000-000071380000}"/>
    <cellStyle name="Normal 3 2 4 6" xfId="14266" xr:uid="{00000000-0005-0000-0000-000072380000}"/>
    <cellStyle name="Normal 3 2 4 6 2" xfId="14267" xr:uid="{00000000-0005-0000-0000-000073380000}"/>
    <cellStyle name="Normal 3 2 4 6 2 2" xfId="14268" xr:uid="{00000000-0005-0000-0000-000074380000}"/>
    <cellStyle name="Normal 3 2 4 6 2 3" xfId="14269" xr:uid="{00000000-0005-0000-0000-000075380000}"/>
    <cellStyle name="Normal 3 2 4 6 2 4" xfId="14270" xr:uid="{00000000-0005-0000-0000-000076380000}"/>
    <cellStyle name="Normal 3 2 4 6 3" xfId="14271" xr:uid="{00000000-0005-0000-0000-000077380000}"/>
    <cellStyle name="Normal 3 2 4 6 4" xfId="14272" xr:uid="{00000000-0005-0000-0000-000078380000}"/>
    <cellStyle name="Normal 3 2 4 6 5" xfId="14273" xr:uid="{00000000-0005-0000-0000-000079380000}"/>
    <cellStyle name="Normal 3 2 4 7" xfId="14274" xr:uid="{00000000-0005-0000-0000-00007A380000}"/>
    <cellStyle name="Normal 3 2 4 7 2" xfId="14275" xr:uid="{00000000-0005-0000-0000-00007B380000}"/>
    <cellStyle name="Normal 3 2 4 7 3" xfId="14276" xr:uid="{00000000-0005-0000-0000-00007C380000}"/>
    <cellStyle name="Normal 3 2 4 7 4" xfId="14277" xr:uid="{00000000-0005-0000-0000-00007D380000}"/>
    <cellStyle name="Normal 3 2 4 8" xfId="14278" xr:uid="{00000000-0005-0000-0000-00007E380000}"/>
    <cellStyle name="Normal 3 2 4 9" xfId="14279" xr:uid="{00000000-0005-0000-0000-00007F380000}"/>
    <cellStyle name="Normal 3 2 5" xfId="14280" xr:uid="{00000000-0005-0000-0000-000080380000}"/>
    <cellStyle name="Normal 3 2 5 10" xfId="14281" xr:uid="{00000000-0005-0000-0000-000081380000}"/>
    <cellStyle name="Normal 3 2 5 2" xfId="14282" xr:uid="{00000000-0005-0000-0000-000082380000}"/>
    <cellStyle name="Normal 3 2 5 2 2" xfId="14283" xr:uid="{00000000-0005-0000-0000-000083380000}"/>
    <cellStyle name="Normal 3 2 5 2 2 2" xfId="14284" xr:uid="{00000000-0005-0000-0000-000084380000}"/>
    <cellStyle name="Normal 3 2 5 2 2 2 2" xfId="14285" xr:uid="{00000000-0005-0000-0000-000085380000}"/>
    <cellStyle name="Normal 3 2 5 2 2 2 2 2" xfId="14286" xr:uid="{00000000-0005-0000-0000-000086380000}"/>
    <cellStyle name="Normal 3 2 5 2 2 2 2 3" xfId="14287" xr:uid="{00000000-0005-0000-0000-000087380000}"/>
    <cellStyle name="Normal 3 2 5 2 2 2 2 4" xfId="14288" xr:uid="{00000000-0005-0000-0000-000088380000}"/>
    <cellStyle name="Normal 3 2 5 2 2 2 3" xfId="14289" xr:uid="{00000000-0005-0000-0000-000089380000}"/>
    <cellStyle name="Normal 3 2 5 2 2 2 4" xfId="14290" xr:uid="{00000000-0005-0000-0000-00008A380000}"/>
    <cellStyle name="Normal 3 2 5 2 2 2 5" xfId="14291" xr:uid="{00000000-0005-0000-0000-00008B380000}"/>
    <cellStyle name="Normal 3 2 5 2 2 3" xfId="14292" xr:uid="{00000000-0005-0000-0000-00008C380000}"/>
    <cellStyle name="Normal 3 2 5 2 2 3 2" xfId="14293" xr:uid="{00000000-0005-0000-0000-00008D380000}"/>
    <cellStyle name="Normal 3 2 5 2 2 3 3" xfId="14294" xr:uid="{00000000-0005-0000-0000-00008E380000}"/>
    <cellStyle name="Normal 3 2 5 2 2 3 4" xfId="14295" xr:uid="{00000000-0005-0000-0000-00008F380000}"/>
    <cellStyle name="Normal 3 2 5 2 2 4" xfId="14296" xr:uid="{00000000-0005-0000-0000-000090380000}"/>
    <cellStyle name="Normal 3 2 5 2 2 5" xfId="14297" xr:uid="{00000000-0005-0000-0000-000091380000}"/>
    <cellStyle name="Normal 3 2 5 2 2 6" xfId="14298" xr:uid="{00000000-0005-0000-0000-000092380000}"/>
    <cellStyle name="Normal 3 2 5 2 3" xfId="14299" xr:uid="{00000000-0005-0000-0000-000093380000}"/>
    <cellStyle name="Normal 3 2 5 2 3 2" xfId="14300" xr:uid="{00000000-0005-0000-0000-000094380000}"/>
    <cellStyle name="Normal 3 2 5 2 3 2 2" xfId="14301" xr:uid="{00000000-0005-0000-0000-000095380000}"/>
    <cellStyle name="Normal 3 2 5 2 3 2 2 2" xfId="14302" xr:uid="{00000000-0005-0000-0000-000096380000}"/>
    <cellStyle name="Normal 3 2 5 2 3 2 2 3" xfId="14303" xr:uid="{00000000-0005-0000-0000-000097380000}"/>
    <cellStyle name="Normal 3 2 5 2 3 2 2 4" xfId="14304" xr:uid="{00000000-0005-0000-0000-000098380000}"/>
    <cellStyle name="Normal 3 2 5 2 3 2 3" xfId="14305" xr:uid="{00000000-0005-0000-0000-000099380000}"/>
    <cellStyle name="Normal 3 2 5 2 3 2 4" xfId="14306" xr:uid="{00000000-0005-0000-0000-00009A380000}"/>
    <cellStyle name="Normal 3 2 5 2 3 2 5" xfId="14307" xr:uid="{00000000-0005-0000-0000-00009B380000}"/>
    <cellStyle name="Normal 3 2 5 2 3 3" xfId="14308" xr:uid="{00000000-0005-0000-0000-00009C380000}"/>
    <cellStyle name="Normal 3 2 5 2 3 3 2" xfId="14309" xr:uid="{00000000-0005-0000-0000-00009D380000}"/>
    <cellStyle name="Normal 3 2 5 2 3 3 3" xfId="14310" xr:uid="{00000000-0005-0000-0000-00009E380000}"/>
    <cellStyle name="Normal 3 2 5 2 3 3 4" xfId="14311" xr:uid="{00000000-0005-0000-0000-00009F380000}"/>
    <cellStyle name="Normal 3 2 5 2 3 4" xfId="14312" xr:uid="{00000000-0005-0000-0000-0000A0380000}"/>
    <cellStyle name="Normal 3 2 5 2 3 5" xfId="14313" xr:uid="{00000000-0005-0000-0000-0000A1380000}"/>
    <cellStyle name="Normal 3 2 5 2 3 6" xfId="14314" xr:uid="{00000000-0005-0000-0000-0000A2380000}"/>
    <cellStyle name="Normal 3 2 5 2 4" xfId="14315" xr:uid="{00000000-0005-0000-0000-0000A3380000}"/>
    <cellStyle name="Normal 3 2 5 2 5" xfId="14316" xr:uid="{00000000-0005-0000-0000-0000A4380000}"/>
    <cellStyle name="Normal 3 2 5 2 5 2" xfId="14317" xr:uid="{00000000-0005-0000-0000-0000A5380000}"/>
    <cellStyle name="Normal 3 2 5 2 5 2 2" xfId="14318" xr:uid="{00000000-0005-0000-0000-0000A6380000}"/>
    <cellStyle name="Normal 3 2 5 2 5 2 3" xfId="14319" xr:uid="{00000000-0005-0000-0000-0000A7380000}"/>
    <cellStyle name="Normal 3 2 5 2 5 2 4" xfId="14320" xr:uid="{00000000-0005-0000-0000-0000A8380000}"/>
    <cellStyle name="Normal 3 2 5 2 5 3" xfId="14321" xr:uid="{00000000-0005-0000-0000-0000A9380000}"/>
    <cellStyle name="Normal 3 2 5 2 5 4" xfId="14322" xr:uid="{00000000-0005-0000-0000-0000AA380000}"/>
    <cellStyle name="Normal 3 2 5 2 5 5" xfId="14323" xr:uid="{00000000-0005-0000-0000-0000AB380000}"/>
    <cellStyle name="Normal 3 2 5 2 6" xfId="14324" xr:uid="{00000000-0005-0000-0000-0000AC380000}"/>
    <cellStyle name="Normal 3 2 5 2 6 2" xfId="14325" xr:uid="{00000000-0005-0000-0000-0000AD380000}"/>
    <cellStyle name="Normal 3 2 5 2 6 3" xfId="14326" xr:uid="{00000000-0005-0000-0000-0000AE380000}"/>
    <cellStyle name="Normal 3 2 5 2 6 4" xfId="14327" xr:uid="{00000000-0005-0000-0000-0000AF380000}"/>
    <cellStyle name="Normal 3 2 5 2 7" xfId="14328" xr:uid="{00000000-0005-0000-0000-0000B0380000}"/>
    <cellStyle name="Normal 3 2 5 2 8" xfId="14329" xr:uid="{00000000-0005-0000-0000-0000B1380000}"/>
    <cellStyle name="Normal 3 2 5 2 9" xfId="14330" xr:uid="{00000000-0005-0000-0000-0000B2380000}"/>
    <cellStyle name="Normal 3 2 5 3" xfId="14331" xr:uid="{00000000-0005-0000-0000-0000B3380000}"/>
    <cellStyle name="Normal 3 2 5 3 2" xfId="14332" xr:uid="{00000000-0005-0000-0000-0000B4380000}"/>
    <cellStyle name="Normal 3 2 5 3 2 2" xfId="14333" xr:uid="{00000000-0005-0000-0000-0000B5380000}"/>
    <cellStyle name="Normal 3 2 5 3 2 2 2" xfId="14334" xr:uid="{00000000-0005-0000-0000-0000B6380000}"/>
    <cellStyle name="Normal 3 2 5 3 2 2 3" xfId="14335" xr:uid="{00000000-0005-0000-0000-0000B7380000}"/>
    <cellStyle name="Normal 3 2 5 3 2 2 4" xfId="14336" xr:uid="{00000000-0005-0000-0000-0000B8380000}"/>
    <cellStyle name="Normal 3 2 5 3 2 3" xfId="14337" xr:uid="{00000000-0005-0000-0000-0000B9380000}"/>
    <cellStyle name="Normal 3 2 5 3 2 4" xfId="14338" xr:uid="{00000000-0005-0000-0000-0000BA380000}"/>
    <cellStyle name="Normal 3 2 5 3 2 5" xfId="14339" xr:uid="{00000000-0005-0000-0000-0000BB380000}"/>
    <cellStyle name="Normal 3 2 5 3 3" xfId="14340" xr:uid="{00000000-0005-0000-0000-0000BC380000}"/>
    <cellStyle name="Normal 3 2 5 3 3 2" xfId="14341" xr:uid="{00000000-0005-0000-0000-0000BD380000}"/>
    <cellStyle name="Normal 3 2 5 3 3 3" xfId="14342" xr:uid="{00000000-0005-0000-0000-0000BE380000}"/>
    <cellStyle name="Normal 3 2 5 3 3 4" xfId="14343" xr:uid="{00000000-0005-0000-0000-0000BF380000}"/>
    <cellStyle name="Normal 3 2 5 3 4" xfId="14344" xr:uid="{00000000-0005-0000-0000-0000C0380000}"/>
    <cellStyle name="Normal 3 2 5 3 5" xfId="14345" xr:uid="{00000000-0005-0000-0000-0000C1380000}"/>
    <cellStyle name="Normal 3 2 5 3 6" xfId="14346" xr:uid="{00000000-0005-0000-0000-0000C2380000}"/>
    <cellStyle name="Normal 3 2 5 4" xfId="14347" xr:uid="{00000000-0005-0000-0000-0000C3380000}"/>
    <cellStyle name="Normal 3 2 5 4 2" xfId="14348" xr:uid="{00000000-0005-0000-0000-0000C4380000}"/>
    <cellStyle name="Normal 3 2 5 4 2 2" xfId="14349" xr:uid="{00000000-0005-0000-0000-0000C5380000}"/>
    <cellStyle name="Normal 3 2 5 4 2 2 2" xfId="14350" xr:uid="{00000000-0005-0000-0000-0000C6380000}"/>
    <cellStyle name="Normal 3 2 5 4 2 2 3" xfId="14351" xr:uid="{00000000-0005-0000-0000-0000C7380000}"/>
    <cellStyle name="Normal 3 2 5 4 2 2 4" xfId="14352" xr:uid="{00000000-0005-0000-0000-0000C8380000}"/>
    <cellStyle name="Normal 3 2 5 4 2 3" xfId="14353" xr:uid="{00000000-0005-0000-0000-0000C9380000}"/>
    <cellStyle name="Normal 3 2 5 4 2 4" xfId="14354" xr:uid="{00000000-0005-0000-0000-0000CA380000}"/>
    <cellStyle name="Normal 3 2 5 4 2 5" xfId="14355" xr:uid="{00000000-0005-0000-0000-0000CB380000}"/>
    <cellStyle name="Normal 3 2 5 4 3" xfId="14356" xr:uid="{00000000-0005-0000-0000-0000CC380000}"/>
    <cellStyle name="Normal 3 2 5 4 3 2" xfId="14357" xr:uid="{00000000-0005-0000-0000-0000CD380000}"/>
    <cellStyle name="Normal 3 2 5 4 3 3" xfId="14358" xr:uid="{00000000-0005-0000-0000-0000CE380000}"/>
    <cellStyle name="Normal 3 2 5 4 3 4" xfId="14359" xr:uid="{00000000-0005-0000-0000-0000CF380000}"/>
    <cellStyle name="Normal 3 2 5 4 4" xfId="14360" xr:uid="{00000000-0005-0000-0000-0000D0380000}"/>
    <cellStyle name="Normal 3 2 5 4 5" xfId="14361" xr:uid="{00000000-0005-0000-0000-0000D1380000}"/>
    <cellStyle name="Normal 3 2 5 4 6" xfId="14362" xr:uid="{00000000-0005-0000-0000-0000D2380000}"/>
    <cellStyle name="Normal 3 2 5 5" xfId="14363" xr:uid="{00000000-0005-0000-0000-0000D3380000}"/>
    <cellStyle name="Normal 3 2 5 6" xfId="14364" xr:uid="{00000000-0005-0000-0000-0000D4380000}"/>
    <cellStyle name="Normal 3 2 5 6 2" xfId="14365" xr:uid="{00000000-0005-0000-0000-0000D5380000}"/>
    <cellStyle name="Normal 3 2 5 6 2 2" xfId="14366" xr:uid="{00000000-0005-0000-0000-0000D6380000}"/>
    <cellStyle name="Normal 3 2 5 6 2 3" xfId="14367" xr:uid="{00000000-0005-0000-0000-0000D7380000}"/>
    <cellStyle name="Normal 3 2 5 6 2 4" xfId="14368" xr:uid="{00000000-0005-0000-0000-0000D8380000}"/>
    <cellStyle name="Normal 3 2 5 6 3" xfId="14369" xr:uid="{00000000-0005-0000-0000-0000D9380000}"/>
    <cellStyle name="Normal 3 2 5 6 4" xfId="14370" xr:uid="{00000000-0005-0000-0000-0000DA380000}"/>
    <cellStyle name="Normal 3 2 5 6 5" xfId="14371" xr:uid="{00000000-0005-0000-0000-0000DB380000}"/>
    <cellStyle name="Normal 3 2 5 7" xfId="14372" xr:uid="{00000000-0005-0000-0000-0000DC380000}"/>
    <cellStyle name="Normal 3 2 5 7 2" xfId="14373" xr:uid="{00000000-0005-0000-0000-0000DD380000}"/>
    <cellStyle name="Normal 3 2 5 7 3" xfId="14374" xr:uid="{00000000-0005-0000-0000-0000DE380000}"/>
    <cellStyle name="Normal 3 2 5 7 4" xfId="14375" xr:uid="{00000000-0005-0000-0000-0000DF380000}"/>
    <cellStyle name="Normal 3 2 5 8" xfId="14376" xr:uid="{00000000-0005-0000-0000-0000E0380000}"/>
    <cellStyle name="Normal 3 2 5 9" xfId="14377" xr:uid="{00000000-0005-0000-0000-0000E1380000}"/>
    <cellStyle name="Normal 3 2 6" xfId="14378" xr:uid="{00000000-0005-0000-0000-0000E2380000}"/>
    <cellStyle name="Normal 3 2 6 2" xfId="14379" xr:uid="{00000000-0005-0000-0000-0000E3380000}"/>
    <cellStyle name="Normal 3 2 6 2 2" xfId="14380" xr:uid="{00000000-0005-0000-0000-0000E4380000}"/>
    <cellStyle name="Normal 3 2 6 2 2 2" xfId="14381" xr:uid="{00000000-0005-0000-0000-0000E5380000}"/>
    <cellStyle name="Normal 3 2 6 2 3" xfId="14382" xr:uid="{00000000-0005-0000-0000-0000E6380000}"/>
    <cellStyle name="Normal 3 2 6 2 4" xfId="14383" xr:uid="{00000000-0005-0000-0000-0000E7380000}"/>
    <cellStyle name="Normal 3 2 6 2 5" xfId="14384" xr:uid="{00000000-0005-0000-0000-0000E8380000}"/>
    <cellStyle name="Normal 3 2 6 2 6" xfId="14385" xr:uid="{00000000-0005-0000-0000-0000E9380000}"/>
    <cellStyle name="Normal 3 2 6 2 7" xfId="14386" xr:uid="{00000000-0005-0000-0000-0000EA380000}"/>
    <cellStyle name="Normal 3 2 6 2 8" xfId="14387" xr:uid="{00000000-0005-0000-0000-0000EB380000}"/>
    <cellStyle name="Normal 3 2 6 3" xfId="14388" xr:uid="{00000000-0005-0000-0000-0000EC380000}"/>
    <cellStyle name="Normal 3 2 6 3 2" xfId="14389" xr:uid="{00000000-0005-0000-0000-0000ED380000}"/>
    <cellStyle name="Normal 3 2 6 4" xfId="14390" xr:uid="{00000000-0005-0000-0000-0000EE380000}"/>
    <cellStyle name="Normal 3 2 6 5" xfId="14391" xr:uid="{00000000-0005-0000-0000-0000EF380000}"/>
    <cellStyle name="Normal 3 2 6 6" xfId="14392" xr:uid="{00000000-0005-0000-0000-0000F0380000}"/>
    <cellStyle name="Normal 3 2 6 7" xfId="14393" xr:uid="{00000000-0005-0000-0000-0000F1380000}"/>
    <cellStyle name="Normal 3 2 6 8" xfId="14394" xr:uid="{00000000-0005-0000-0000-0000F2380000}"/>
    <cellStyle name="Normal 3 2 6 9" xfId="14395" xr:uid="{00000000-0005-0000-0000-0000F3380000}"/>
    <cellStyle name="Normal 3 2 7" xfId="14396" xr:uid="{00000000-0005-0000-0000-0000F4380000}"/>
    <cellStyle name="Normal 3 2 7 10" xfId="14397" xr:uid="{00000000-0005-0000-0000-0000F5380000}"/>
    <cellStyle name="Normal 3 2 7 2" xfId="14398" xr:uid="{00000000-0005-0000-0000-0000F6380000}"/>
    <cellStyle name="Normal 3 2 7 2 2" xfId="14399" xr:uid="{00000000-0005-0000-0000-0000F7380000}"/>
    <cellStyle name="Normal 3 2 7 2 2 2" xfId="14400" xr:uid="{00000000-0005-0000-0000-0000F8380000}"/>
    <cellStyle name="Normal 3 2 7 2 2 2 2" xfId="14401" xr:uid="{00000000-0005-0000-0000-0000F9380000}"/>
    <cellStyle name="Normal 3 2 7 2 2 2 2 2" xfId="14402" xr:uid="{00000000-0005-0000-0000-0000FA380000}"/>
    <cellStyle name="Normal 3 2 7 2 2 2 2 3" xfId="14403" xr:uid="{00000000-0005-0000-0000-0000FB380000}"/>
    <cellStyle name="Normal 3 2 7 2 2 2 2 4" xfId="14404" xr:uid="{00000000-0005-0000-0000-0000FC380000}"/>
    <cellStyle name="Normal 3 2 7 2 2 2 3" xfId="14405" xr:uid="{00000000-0005-0000-0000-0000FD380000}"/>
    <cellStyle name="Normal 3 2 7 2 2 2 4" xfId="14406" xr:uid="{00000000-0005-0000-0000-0000FE380000}"/>
    <cellStyle name="Normal 3 2 7 2 2 2 5" xfId="14407" xr:uid="{00000000-0005-0000-0000-0000FF380000}"/>
    <cellStyle name="Normal 3 2 7 2 2 3" xfId="14408" xr:uid="{00000000-0005-0000-0000-000000390000}"/>
    <cellStyle name="Normal 3 2 7 2 2 3 2" xfId="14409" xr:uid="{00000000-0005-0000-0000-000001390000}"/>
    <cellStyle name="Normal 3 2 7 2 2 3 3" xfId="14410" xr:uid="{00000000-0005-0000-0000-000002390000}"/>
    <cellStyle name="Normal 3 2 7 2 2 3 4" xfId="14411" xr:uid="{00000000-0005-0000-0000-000003390000}"/>
    <cellStyle name="Normal 3 2 7 2 2 4" xfId="14412" xr:uid="{00000000-0005-0000-0000-000004390000}"/>
    <cellStyle name="Normal 3 2 7 2 2 5" xfId="14413" xr:uid="{00000000-0005-0000-0000-000005390000}"/>
    <cellStyle name="Normal 3 2 7 2 2 6" xfId="14414" xr:uid="{00000000-0005-0000-0000-000006390000}"/>
    <cellStyle name="Normal 3 2 7 2 3" xfId="14415" xr:uid="{00000000-0005-0000-0000-000007390000}"/>
    <cellStyle name="Normal 3 2 7 2 3 2" xfId="14416" xr:uid="{00000000-0005-0000-0000-000008390000}"/>
    <cellStyle name="Normal 3 2 7 2 3 2 2" xfId="14417" xr:uid="{00000000-0005-0000-0000-000009390000}"/>
    <cellStyle name="Normal 3 2 7 2 3 2 2 2" xfId="14418" xr:uid="{00000000-0005-0000-0000-00000A390000}"/>
    <cellStyle name="Normal 3 2 7 2 3 2 2 3" xfId="14419" xr:uid="{00000000-0005-0000-0000-00000B390000}"/>
    <cellStyle name="Normal 3 2 7 2 3 2 2 4" xfId="14420" xr:uid="{00000000-0005-0000-0000-00000C390000}"/>
    <cellStyle name="Normal 3 2 7 2 3 2 3" xfId="14421" xr:uid="{00000000-0005-0000-0000-00000D390000}"/>
    <cellStyle name="Normal 3 2 7 2 3 2 4" xfId="14422" xr:uid="{00000000-0005-0000-0000-00000E390000}"/>
    <cellStyle name="Normal 3 2 7 2 3 2 5" xfId="14423" xr:uid="{00000000-0005-0000-0000-00000F390000}"/>
    <cellStyle name="Normal 3 2 7 2 3 3" xfId="14424" xr:uid="{00000000-0005-0000-0000-000010390000}"/>
    <cellStyle name="Normal 3 2 7 2 3 3 2" xfId="14425" xr:uid="{00000000-0005-0000-0000-000011390000}"/>
    <cellStyle name="Normal 3 2 7 2 3 3 3" xfId="14426" xr:uid="{00000000-0005-0000-0000-000012390000}"/>
    <cellStyle name="Normal 3 2 7 2 3 3 4" xfId="14427" xr:uid="{00000000-0005-0000-0000-000013390000}"/>
    <cellStyle name="Normal 3 2 7 2 3 4" xfId="14428" xr:uid="{00000000-0005-0000-0000-000014390000}"/>
    <cellStyle name="Normal 3 2 7 2 3 5" xfId="14429" xr:uid="{00000000-0005-0000-0000-000015390000}"/>
    <cellStyle name="Normal 3 2 7 2 3 6" xfId="14430" xr:uid="{00000000-0005-0000-0000-000016390000}"/>
    <cellStyle name="Normal 3 2 7 2 4" xfId="14431" xr:uid="{00000000-0005-0000-0000-000017390000}"/>
    <cellStyle name="Normal 3 2 7 2 4 2" xfId="14432" xr:uid="{00000000-0005-0000-0000-000018390000}"/>
    <cellStyle name="Normal 3 2 7 2 4 2 2" xfId="14433" xr:uid="{00000000-0005-0000-0000-000019390000}"/>
    <cellStyle name="Normal 3 2 7 2 4 2 3" xfId="14434" xr:uid="{00000000-0005-0000-0000-00001A390000}"/>
    <cellStyle name="Normal 3 2 7 2 4 2 4" xfId="14435" xr:uid="{00000000-0005-0000-0000-00001B390000}"/>
    <cellStyle name="Normal 3 2 7 2 4 3" xfId="14436" xr:uid="{00000000-0005-0000-0000-00001C390000}"/>
    <cellStyle name="Normal 3 2 7 2 4 4" xfId="14437" xr:uid="{00000000-0005-0000-0000-00001D390000}"/>
    <cellStyle name="Normal 3 2 7 2 4 5" xfId="14438" xr:uid="{00000000-0005-0000-0000-00001E390000}"/>
    <cellStyle name="Normal 3 2 7 2 5" xfId="14439" xr:uid="{00000000-0005-0000-0000-00001F390000}"/>
    <cellStyle name="Normal 3 2 7 2 5 2" xfId="14440" xr:uid="{00000000-0005-0000-0000-000020390000}"/>
    <cellStyle name="Normal 3 2 7 2 5 3" xfId="14441" xr:uid="{00000000-0005-0000-0000-000021390000}"/>
    <cellStyle name="Normal 3 2 7 2 5 4" xfId="14442" xr:uid="{00000000-0005-0000-0000-000022390000}"/>
    <cellStyle name="Normal 3 2 7 2 6" xfId="14443" xr:uid="{00000000-0005-0000-0000-000023390000}"/>
    <cellStyle name="Normal 3 2 7 2 7" xfId="14444" xr:uid="{00000000-0005-0000-0000-000024390000}"/>
    <cellStyle name="Normal 3 2 7 2 8" xfId="14445" xr:uid="{00000000-0005-0000-0000-000025390000}"/>
    <cellStyle name="Normal 3 2 7 3" xfId="14446" xr:uid="{00000000-0005-0000-0000-000026390000}"/>
    <cellStyle name="Normal 3 2 7 3 2" xfId="14447" xr:uid="{00000000-0005-0000-0000-000027390000}"/>
    <cellStyle name="Normal 3 2 7 3 2 2" xfId="14448" xr:uid="{00000000-0005-0000-0000-000028390000}"/>
    <cellStyle name="Normal 3 2 7 3 2 2 2" xfId="14449" xr:uid="{00000000-0005-0000-0000-000029390000}"/>
    <cellStyle name="Normal 3 2 7 3 2 2 3" xfId="14450" xr:uid="{00000000-0005-0000-0000-00002A390000}"/>
    <cellStyle name="Normal 3 2 7 3 2 2 4" xfId="14451" xr:uid="{00000000-0005-0000-0000-00002B390000}"/>
    <cellStyle name="Normal 3 2 7 3 2 3" xfId="14452" xr:uid="{00000000-0005-0000-0000-00002C390000}"/>
    <cellStyle name="Normal 3 2 7 3 2 4" xfId="14453" xr:uid="{00000000-0005-0000-0000-00002D390000}"/>
    <cellStyle name="Normal 3 2 7 3 2 5" xfId="14454" xr:uid="{00000000-0005-0000-0000-00002E390000}"/>
    <cellStyle name="Normal 3 2 7 3 3" xfId="14455" xr:uid="{00000000-0005-0000-0000-00002F390000}"/>
    <cellStyle name="Normal 3 2 7 3 3 2" xfId="14456" xr:uid="{00000000-0005-0000-0000-000030390000}"/>
    <cellStyle name="Normal 3 2 7 3 3 3" xfId="14457" xr:uid="{00000000-0005-0000-0000-000031390000}"/>
    <cellStyle name="Normal 3 2 7 3 3 4" xfId="14458" xr:uid="{00000000-0005-0000-0000-000032390000}"/>
    <cellStyle name="Normal 3 2 7 3 4" xfId="14459" xr:uid="{00000000-0005-0000-0000-000033390000}"/>
    <cellStyle name="Normal 3 2 7 3 5" xfId="14460" xr:uid="{00000000-0005-0000-0000-000034390000}"/>
    <cellStyle name="Normal 3 2 7 3 6" xfId="14461" xr:uid="{00000000-0005-0000-0000-000035390000}"/>
    <cellStyle name="Normal 3 2 7 4" xfId="14462" xr:uid="{00000000-0005-0000-0000-000036390000}"/>
    <cellStyle name="Normal 3 2 7 4 2" xfId="14463" xr:uid="{00000000-0005-0000-0000-000037390000}"/>
    <cellStyle name="Normal 3 2 7 4 2 2" xfId="14464" xr:uid="{00000000-0005-0000-0000-000038390000}"/>
    <cellStyle name="Normal 3 2 7 4 2 2 2" xfId="14465" xr:uid="{00000000-0005-0000-0000-000039390000}"/>
    <cellStyle name="Normal 3 2 7 4 2 2 3" xfId="14466" xr:uid="{00000000-0005-0000-0000-00003A390000}"/>
    <cellStyle name="Normal 3 2 7 4 2 2 4" xfId="14467" xr:uid="{00000000-0005-0000-0000-00003B390000}"/>
    <cellStyle name="Normal 3 2 7 4 2 3" xfId="14468" xr:uid="{00000000-0005-0000-0000-00003C390000}"/>
    <cellStyle name="Normal 3 2 7 4 2 4" xfId="14469" xr:uid="{00000000-0005-0000-0000-00003D390000}"/>
    <cellStyle name="Normal 3 2 7 4 2 5" xfId="14470" xr:uid="{00000000-0005-0000-0000-00003E390000}"/>
    <cellStyle name="Normal 3 2 7 4 3" xfId="14471" xr:uid="{00000000-0005-0000-0000-00003F390000}"/>
    <cellStyle name="Normal 3 2 7 4 3 2" xfId="14472" xr:uid="{00000000-0005-0000-0000-000040390000}"/>
    <cellStyle name="Normal 3 2 7 4 3 3" xfId="14473" xr:uid="{00000000-0005-0000-0000-000041390000}"/>
    <cellStyle name="Normal 3 2 7 4 3 4" xfId="14474" xr:uid="{00000000-0005-0000-0000-000042390000}"/>
    <cellStyle name="Normal 3 2 7 4 4" xfId="14475" xr:uid="{00000000-0005-0000-0000-000043390000}"/>
    <cellStyle name="Normal 3 2 7 4 5" xfId="14476" xr:uid="{00000000-0005-0000-0000-000044390000}"/>
    <cellStyle name="Normal 3 2 7 4 6" xfId="14477" xr:uid="{00000000-0005-0000-0000-000045390000}"/>
    <cellStyle name="Normal 3 2 7 5" xfId="14478" xr:uid="{00000000-0005-0000-0000-000046390000}"/>
    <cellStyle name="Normal 3 2 7 6" xfId="14479" xr:uid="{00000000-0005-0000-0000-000047390000}"/>
    <cellStyle name="Normal 3 2 7 6 2" xfId="14480" xr:uid="{00000000-0005-0000-0000-000048390000}"/>
    <cellStyle name="Normal 3 2 7 6 2 2" xfId="14481" xr:uid="{00000000-0005-0000-0000-000049390000}"/>
    <cellStyle name="Normal 3 2 7 6 2 3" xfId="14482" xr:uid="{00000000-0005-0000-0000-00004A390000}"/>
    <cellStyle name="Normal 3 2 7 6 2 4" xfId="14483" xr:uid="{00000000-0005-0000-0000-00004B390000}"/>
    <cellStyle name="Normal 3 2 7 6 3" xfId="14484" xr:uid="{00000000-0005-0000-0000-00004C390000}"/>
    <cellStyle name="Normal 3 2 7 6 4" xfId="14485" xr:uid="{00000000-0005-0000-0000-00004D390000}"/>
    <cellStyle name="Normal 3 2 7 6 5" xfId="14486" xr:uid="{00000000-0005-0000-0000-00004E390000}"/>
    <cellStyle name="Normal 3 2 7 7" xfId="14487" xr:uid="{00000000-0005-0000-0000-00004F390000}"/>
    <cellStyle name="Normal 3 2 7 7 2" xfId="14488" xr:uid="{00000000-0005-0000-0000-000050390000}"/>
    <cellStyle name="Normal 3 2 7 7 3" xfId="14489" xr:uid="{00000000-0005-0000-0000-000051390000}"/>
    <cellStyle name="Normal 3 2 7 7 4" xfId="14490" xr:uid="{00000000-0005-0000-0000-000052390000}"/>
    <cellStyle name="Normal 3 2 7 8" xfId="14491" xr:uid="{00000000-0005-0000-0000-000053390000}"/>
    <cellStyle name="Normal 3 2 7 9" xfId="14492" xr:uid="{00000000-0005-0000-0000-000054390000}"/>
    <cellStyle name="Normal 3 2 8" xfId="14493" xr:uid="{00000000-0005-0000-0000-000055390000}"/>
    <cellStyle name="Normal 3 2 8 2" xfId="14494" xr:uid="{00000000-0005-0000-0000-000056390000}"/>
    <cellStyle name="Normal 3 2 8 2 2" xfId="14495" xr:uid="{00000000-0005-0000-0000-000057390000}"/>
    <cellStyle name="Normal 3 2 8 2 2 2" xfId="14496" xr:uid="{00000000-0005-0000-0000-000058390000}"/>
    <cellStyle name="Normal 3 2 8 2 2 2 2" xfId="14497" xr:uid="{00000000-0005-0000-0000-000059390000}"/>
    <cellStyle name="Normal 3 2 8 2 2 2 3" xfId="14498" xr:uid="{00000000-0005-0000-0000-00005A390000}"/>
    <cellStyle name="Normal 3 2 8 2 2 2 4" xfId="14499" xr:uid="{00000000-0005-0000-0000-00005B390000}"/>
    <cellStyle name="Normal 3 2 8 2 2 3" xfId="14500" xr:uid="{00000000-0005-0000-0000-00005C390000}"/>
    <cellStyle name="Normal 3 2 8 2 2 4" xfId="14501" xr:uid="{00000000-0005-0000-0000-00005D390000}"/>
    <cellStyle name="Normal 3 2 8 2 2 5" xfId="14502" xr:uid="{00000000-0005-0000-0000-00005E390000}"/>
    <cellStyle name="Normal 3 2 8 2 3" xfId="14503" xr:uid="{00000000-0005-0000-0000-00005F390000}"/>
    <cellStyle name="Normal 3 2 8 2 3 2" xfId="14504" xr:uid="{00000000-0005-0000-0000-000060390000}"/>
    <cellStyle name="Normal 3 2 8 2 3 3" xfId="14505" xr:uid="{00000000-0005-0000-0000-000061390000}"/>
    <cellStyle name="Normal 3 2 8 2 3 4" xfId="14506" xr:uid="{00000000-0005-0000-0000-000062390000}"/>
    <cellStyle name="Normal 3 2 8 2 4" xfId="14507" xr:uid="{00000000-0005-0000-0000-000063390000}"/>
    <cellStyle name="Normal 3 2 8 2 5" xfId="14508" xr:uid="{00000000-0005-0000-0000-000064390000}"/>
    <cellStyle name="Normal 3 2 8 2 6" xfId="14509" xr:uid="{00000000-0005-0000-0000-000065390000}"/>
    <cellStyle name="Normal 3 2 8 3" xfId="14510" xr:uid="{00000000-0005-0000-0000-000066390000}"/>
    <cellStyle name="Normal 3 2 8 3 2" xfId="14511" xr:uid="{00000000-0005-0000-0000-000067390000}"/>
    <cellStyle name="Normal 3 2 8 3 2 2" xfId="14512" xr:uid="{00000000-0005-0000-0000-000068390000}"/>
    <cellStyle name="Normal 3 2 8 3 2 2 2" xfId="14513" xr:uid="{00000000-0005-0000-0000-000069390000}"/>
    <cellStyle name="Normal 3 2 8 3 2 2 3" xfId="14514" xr:uid="{00000000-0005-0000-0000-00006A390000}"/>
    <cellStyle name="Normal 3 2 8 3 2 2 4" xfId="14515" xr:uid="{00000000-0005-0000-0000-00006B390000}"/>
    <cellStyle name="Normal 3 2 8 3 2 3" xfId="14516" xr:uid="{00000000-0005-0000-0000-00006C390000}"/>
    <cellStyle name="Normal 3 2 8 3 2 4" xfId="14517" xr:uid="{00000000-0005-0000-0000-00006D390000}"/>
    <cellStyle name="Normal 3 2 8 3 2 5" xfId="14518" xr:uid="{00000000-0005-0000-0000-00006E390000}"/>
    <cellStyle name="Normal 3 2 8 3 3" xfId="14519" xr:uid="{00000000-0005-0000-0000-00006F390000}"/>
    <cellStyle name="Normal 3 2 8 3 3 2" xfId="14520" xr:uid="{00000000-0005-0000-0000-000070390000}"/>
    <cellStyle name="Normal 3 2 8 3 3 3" xfId="14521" xr:uid="{00000000-0005-0000-0000-000071390000}"/>
    <cellStyle name="Normal 3 2 8 3 3 4" xfId="14522" xr:uid="{00000000-0005-0000-0000-000072390000}"/>
    <cellStyle name="Normal 3 2 8 3 4" xfId="14523" xr:uid="{00000000-0005-0000-0000-000073390000}"/>
    <cellStyle name="Normal 3 2 8 3 5" xfId="14524" xr:uid="{00000000-0005-0000-0000-000074390000}"/>
    <cellStyle name="Normal 3 2 8 3 6" xfId="14525" xr:uid="{00000000-0005-0000-0000-000075390000}"/>
    <cellStyle name="Normal 3 2 8 4" xfId="14526" xr:uid="{00000000-0005-0000-0000-000076390000}"/>
    <cellStyle name="Normal 3 2 8 5" xfId="14527" xr:uid="{00000000-0005-0000-0000-000077390000}"/>
    <cellStyle name="Normal 3 2 8 5 2" xfId="14528" xr:uid="{00000000-0005-0000-0000-000078390000}"/>
    <cellStyle name="Normal 3 2 8 5 2 2" xfId="14529" xr:uid="{00000000-0005-0000-0000-000079390000}"/>
    <cellStyle name="Normal 3 2 8 5 2 3" xfId="14530" xr:uid="{00000000-0005-0000-0000-00007A390000}"/>
    <cellStyle name="Normal 3 2 8 5 2 4" xfId="14531" xr:uid="{00000000-0005-0000-0000-00007B390000}"/>
    <cellStyle name="Normal 3 2 8 5 3" xfId="14532" xr:uid="{00000000-0005-0000-0000-00007C390000}"/>
    <cellStyle name="Normal 3 2 8 5 4" xfId="14533" xr:uid="{00000000-0005-0000-0000-00007D390000}"/>
    <cellStyle name="Normal 3 2 8 5 5" xfId="14534" xr:uid="{00000000-0005-0000-0000-00007E390000}"/>
    <cellStyle name="Normal 3 2 8 6" xfId="14535" xr:uid="{00000000-0005-0000-0000-00007F390000}"/>
    <cellStyle name="Normal 3 2 8 6 2" xfId="14536" xr:uid="{00000000-0005-0000-0000-000080390000}"/>
    <cellStyle name="Normal 3 2 8 6 3" xfId="14537" xr:uid="{00000000-0005-0000-0000-000081390000}"/>
    <cellStyle name="Normal 3 2 8 6 4" xfId="14538" xr:uid="{00000000-0005-0000-0000-000082390000}"/>
    <cellStyle name="Normal 3 2 8 7" xfId="14539" xr:uid="{00000000-0005-0000-0000-000083390000}"/>
    <cellStyle name="Normal 3 2 8 8" xfId="14540" xr:uid="{00000000-0005-0000-0000-000084390000}"/>
    <cellStyle name="Normal 3 2 8 9" xfId="14541" xr:uid="{00000000-0005-0000-0000-000085390000}"/>
    <cellStyle name="Normal 3 2 9" xfId="14542" xr:uid="{00000000-0005-0000-0000-000086390000}"/>
    <cellStyle name="Normal 3 2 9 2" xfId="14543" xr:uid="{00000000-0005-0000-0000-000087390000}"/>
    <cellStyle name="Normal 3 2 9 2 2" xfId="14544" xr:uid="{00000000-0005-0000-0000-000088390000}"/>
    <cellStyle name="Normal 3 2 9 2 2 2" xfId="14545" xr:uid="{00000000-0005-0000-0000-000089390000}"/>
    <cellStyle name="Normal 3 2 9 2 2 2 2" xfId="14546" xr:uid="{00000000-0005-0000-0000-00008A390000}"/>
    <cellStyle name="Normal 3 2 9 2 2 2 3" xfId="14547" xr:uid="{00000000-0005-0000-0000-00008B390000}"/>
    <cellStyle name="Normal 3 2 9 2 2 2 4" xfId="14548" xr:uid="{00000000-0005-0000-0000-00008C390000}"/>
    <cellStyle name="Normal 3 2 9 2 2 3" xfId="14549" xr:uid="{00000000-0005-0000-0000-00008D390000}"/>
    <cellStyle name="Normal 3 2 9 2 2 4" xfId="14550" xr:uid="{00000000-0005-0000-0000-00008E390000}"/>
    <cellStyle name="Normal 3 2 9 2 2 5" xfId="14551" xr:uid="{00000000-0005-0000-0000-00008F390000}"/>
    <cellStyle name="Normal 3 2 9 2 3" xfId="14552" xr:uid="{00000000-0005-0000-0000-000090390000}"/>
    <cellStyle name="Normal 3 2 9 2 3 2" xfId="14553" xr:uid="{00000000-0005-0000-0000-000091390000}"/>
    <cellStyle name="Normal 3 2 9 2 3 3" xfId="14554" xr:uid="{00000000-0005-0000-0000-000092390000}"/>
    <cellStyle name="Normal 3 2 9 2 3 4" xfId="14555" xr:uid="{00000000-0005-0000-0000-000093390000}"/>
    <cellStyle name="Normal 3 2 9 2 4" xfId="14556" xr:uid="{00000000-0005-0000-0000-000094390000}"/>
    <cellStyle name="Normal 3 2 9 2 5" xfId="14557" xr:uid="{00000000-0005-0000-0000-000095390000}"/>
    <cellStyle name="Normal 3 2 9 2 6" xfId="14558" xr:uid="{00000000-0005-0000-0000-000096390000}"/>
    <cellStyle name="Normal 3 2 9 3" xfId="14559" xr:uid="{00000000-0005-0000-0000-000097390000}"/>
    <cellStyle name="Normal 3 2 9 3 2" xfId="14560" xr:uid="{00000000-0005-0000-0000-000098390000}"/>
    <cellStyle name="Normal 3 2 9 3 2 2" xfId="14561" xr:uid="{00000000-0005-0000-0000-000099390000}"/>
    <cellStyle name="Normal 3 2 9 3 2 2 2" xfId="14562" xr:uid="{00000000-0005-0000-0000-00009A390000}"/>
    <cellStyle name="Normal 3 2 9 3 2 2 3" xfId="14563" xr:uid="{00000000-0005-0000-0000-00009B390000}"/>
    <cellStyle name="Normal 3 2 9 3 2 2 4" xfId="14564" xr:uid="{00000000-0005-0000-0000-00009C390000}"/>
    <cellStyle name="Normal 3 2 9 3 2 3" xfId="14565" xr:uid="{00000000-0005-0000-0000-00009D390000}"/>
    <cellStyle name="Normal 3 2 9 3 2 4" xfId="14566" xr:uid="{00000000-0005-0000-0000-00009E390000}"/>
    <cellStyle name="Normal 3 2 9 3 2 5" xfId="14567" xr:uid="{00000000-0005-0000-0000-00009F390000}"/>
    <cellStyle name="Normal 3 2 9 3 3" xfId="14568" xr:uid="{00000000-0005-0000-0000-0000A0390000}"/>
    <cellStyle name="Normal 3 2 9 3 3 2" xfId="14569" xr:uid="{00000000-0005-0000-0000-0000A1390000}"/>
    <cellStyle name="Normal 3 2 9 3 3 3" xfId="14570" xr:uid="{00000000-0005-0000-0000-0000A2390000}"/>
    <cellStyle name="Normal 3 2 9 3 3 4" xfId="14571" xr:uid="{00000000-0005-0000-0000-0000A3390000}"/>
    <cellStyle name="Normal 3 2 9 3 4" xfId="14572" xr:uid="{00000000-0005-0000-0000-0000A4390000}"/>
    <cellStyle name="Normal 3 2 9 3 5" xfId="14573" xr:uid="{00000000-0005-0000-0000-0000A5390000}"/>
    <cellStyle name="Normal 3 2 9 3 6" xfId="14574" xr:uid="{00000000-0005-0000-0000-0000A6390000}"/>
    <cellStyle name="Normal 3 2 9 4" xfId="14575" xr:uid="{00000000-0005-0000-0000-0000A7390000}"/>
    <cellStyle name="Normal 3 2 9 5" xfId="14576" xr:uid="{00000000-0005-0000-0000-0000A8390000}"/>
    <cellStyle name="Normal 3 2 9 5 2" xfId="14577" xr:uid="{00000000-0005-0000-0000-0000A9390000}"/>
    <cellStyle name="Normal 3 2 9 5 2 2" xfId="14578" xr:uid="{00000000-0005-0000-0000-0000AA390000}"/>
    <cellStyle name="Normal 3 2 9 5 2 3" xfId="14579" xr:uid="{00000000-0005-0000-0000-0000AB390000}"/>
    <cellStyle name="Normal 3 2 9 5 2 4" xfId="14580" xr:uid="{00000000-0005-0000-0000-0000AC390000}"/>
    <cellStyle name="Normal 3 2 9 5 3" xfId="14581" xr:uid="{00000000-0005-0000-0000-0000AD390000}"/>
    <cellStyle name="Normal 3 2 9 5 4" xfId="14582" xr:uid="{00000000-0005-0000-0000-0000AE390000}"/>
    <cellStyle name="Normal 3 2 9 5 5" xfId="14583" xr:uid="{00000000-0005-0000-0000-0000AF390000}"/>
    <cellStyle name="Normal 3 2 9 6" xfId="14584" xr:uid="{00000000-0005-0000-0000-0000B0390000}"/>
    <cellStyle name="Normal 3 2 9 6 2" xfId="14585" xr:uid="{00000000-0005-0000-0000-0000B1390000}"/>
    <cellStyle name="Normal 3 2 9 6 3" xfId="14586" xr:uid="{00000000-0005-0000-0000-0000B2390000}"/>
    <cellStyle name="Normal 3 2 9 6 4" xfId="14587" xr:uid="{00000000-0005-0000-0000-0000B3390000}"/>
    <cellStyle name="Normal 3 2 9 7" xfId="14588" xr:uid="{00000000-0005-0000-0000-0000B4390000}"/>
    <cellStyle name="Normal 3 2 9 8" xfId="14589" xr:uid="{00000000-0005-0000-0000-0000B5390000}"/>
    <cellStyle name="Normal 3 2 9 9" xfId="14590" xr:uid="{00000000-0005-0000-0000-0000B6390000}"/>
    <cellStyle name="Normal 3 2_Guarantees" xfId="14591" xr:uid="{00000000-0005-0000-0000-0000B7390000}"/>
    <cellStyle name="Normal 3 20" xfId="14592" xr:uid="{00000000-0005-0000-0000-0000B8390000}"/>
    <cellStyle name="Normal 3 20 2" xfId="14593" xr:uid="{00000000-0005-0000-0000-0000B9390000}"/>
    <cellStyle name="Normal 3 20 2 2" xfId="14594" xr:uid="{00000000-0005-0000-0000-0000BA390000}"/>
    <cellStyle name="Normal 3 20 2 2 2" xfId="14595" xr:uid="{00000000-0005-0000-0000-0000BB390000}"/>
    <cellStyle name="Normal 3 20 2 2 3" xfId="14596" xr:uid="{00000000-0005-0000-0000-0000BC390000}"/>
    <cellStyle name="Normal 3 20 2 2 4" xfId="14597" xr:uid="{00000000-0005-0000-0000-0000BD390000}"/>
    <cellStyle name="Normal 3 20 2 3" xfId="14598" xr:uid="{00000000-0005-0000-0000-0000BE390000}"/>
    <cellStyle name="Normal 3 20 2 4" xfId="14599" xr:uid="{00000000-0005-0000-0000-0000BF390000}"/>
    <cellStyle name="Normal 3 20 2 5" xfId="14600" xr:uid="{00000000-0005-0000-0000-0000C0390000}"/>
    <cellStyle name="Normal 3 20 3" xfId="14601" xr:uid="{00000000-0005-0000-0000-0000C1390000}"/>
    <cellStyle name="Normal 3 20 4" xfId="14602" xr:uid="{00000000-0005-0000-0000-0000C2390000}"/>
    <cellStyle name="Normal 3 20 4 2" xfId="14603" xr:uid="{00000000-0005-0000-0000-0000C3390000}"/>
    <cellStyle name="Normal 3 20 4 3" xfId="14604" xr:uid="{00000000-0005-0000-0000-0000C4390000}"/>
    <cellStyle name="Normal 3 20 4 4" xfId="14605" xr:uid="{00000000-0005-0000-0000-0000C5390000}"/>
    <cellStyle name="Normal 3 20 5" xfId="14606" xr:uid="{00000000-0005-0000-0000-0000C6390000}"/>
    <cellStyle name="Normal 3 20 6" xfId="14607" xr:uid="{00000000-0005-0000-0000-0000C7390000}"/>
    <cellStyle name="Normal 3 20 7" xfId="14608" xr:uid="{00000000-0005-0000-0000-0000C8390000}"/>
    <cellStyle name="Normal 3 21" xfId="14609" xr:uid="{00000000-0005-0000-0000-0000C9390000}"/>
    <cellStyle name="Normal 3 21 2" xfId="14610" xr:uid="{00000000-0005-0000-0000-0000CA390000}"/>
    <cellStyle name="Normal 3 21 2 2" xfId="14611" xr:uid="{00000000-0005-0000-0000-0000CB390000}"/>
    <cellStyle name="Normal 3 21 2 2 2" xfId="14612" xr:uid="{00000000-0005-0000-0000-0000CC390000}"/>
    <cellStyle name="Normal 3 21 2 2 3" xfId="14613" xr:uid="{00000000-0005-0000-0000-0000CD390000}"/>
    <cellStyle name="Normal 3 21 2 2 4" xfId="14614" xr:uid="{00000000-0005-0000-0000-0000CE390000}"/>
    <cellStyle name="Normal 3 21 2 3" xfId="14615" xr:uid="{00000000-0005-0000-0000-0000CF390000}"/>
    <cellStyle name="Normal 3 21 2 4" xfId="14616" xr:uid="{00000000-0005-0000-0000-0000D0390000}"/>
    <cellStyle name="Normal 3 21 2 5" xfId="14617" xr:uid="{00000000-0005-0000-0000-0000D1390000}"/>
    <cellStyle name="Normal 3 21 3" xfId="14618" xr:uid="{00000000-0005-0000-0000-0000D2390000}"/>
    <cellStyle name="Normal 3 21 4" xfId="14619" xr:uid="{00000000-0005-0000-0000-0000D3390000}"/>
    <cellStyle name="Normal 3 21 4 2" xfId="14620" xr:uid="{00000000-0005-0000-0000-0000D4390000}"/>
    <cellStyle name="Normal 3 21 4 3" xfId="14621" xr:uid="{00000000-0005-0000-0000-0000D5390000}"/>
    <cellStyle name="Normal 3 21 4 4" xfId="14622" xr:uid="{00000000-0005-0000-0000-0000D6390000}"/>
    <cellStyle name="Normal 3 21 5" xfId="14623" xr:uid="{00000000-0005-0000-0000-0000D7390000}"/>
    <cellStyle name="Normal 3 21 6" xfId="14624" xr:uid="{00000000-0005-0000-0000-0000D8390000}"/>
    <cellStyle name="Normal 3 21 7" xfId="14625" xr:uid="{00000000-0005-0000-0000-0000D9390000}"/>
    <cellStyle name="Normal 3 22" xfId="14626" xr:uid="{00000000-0005-0000-0000-0000DA390000}"/>
    <cellStyle name="Normal 3 22 2" xfId="14627" xr:uid="{00000000-0005-0000-0000-0000DB390000}"/>
    <cellStyle name="Normal 3 22 2 2" xfId="14628" xr:uid="{00000000-0005-0000-0000-0000DC390000}"/>
    <cellStyle name="Normal 3 22 2 2 2" xfId="14629" xr:uid="{00000000-0005-0000-0000-0000DD390000}"/>
    <cellStyle name="Normal 3 22 2 2 3" xfId="14630" xr:uid="{00000000-0005-0000-0000-0000DE390000}"/>
    <cellStyle name="Normal 3 22 2 2 4" xfId="14631" xr:uid="{00000000-0005-0000-0000-0000DF390000}"/>
    <cellStyle name="Normal 3 22 2 3" xfId="14632" xr:uid="{00000000-0005-0000-0000-0000E0390000}"/>
    <cellStyle name="Normal 3 22 2 4" xfId="14633" xr:uid="{00000000-0005-0000-0000-0000E1390000}"/>
    <cellStyle name="Normal 3 22 2 5" xfId="14634" xr:uid="{00000000-0005-0000-0000-0000E2390000}"/>
    <cellStyle name="Normal 3 22 3" xfId="14635" xr:uid="{00000000-0005-0000-0000-0000E3390000}"/>
    <cellStyle name="Normal 3 22 4" xfId="14636" xr:uid="{00000000-0005-0000-0000-0000E4390000}"/>
    <cellStyle name="Normal 3 22 4 2" xfId="14637" xr:uid="{00000000-0005-0000-0000-0000E5390000}"/>
    <cellStyle name="Normal 3 22 4 3" xfId="14638" xr:uid="{00000000-0005-0000-0000-0000E6390000}"/>
    <cellStyle name="Normal 3 22 4 4" xfId="14639" xr:uid="{00000000-0005-0000-0000-0000E7390000}"/>
    <cellStyle name="Normal 3 22 5" xfId="14640" xr:uid="{00000000-0005-0000-0000-0000E8390000}"/>
    <cellStyle name="Normal 3 22 6" xfId="14641" xr:uid="{00000000-0005-0000-0000-0000E9390000}"/>
    <cellStyle name="Normal 3 22 7" xfId="14642" xr:uid="{00000000-0005-0000-0000-0000EA390000}"/>
    <cellStyle name="Normal 3 23" xfId="14643" xr:uid="{00000000-0005-0000-0000-0000EB390000}"/>
    <cellStyle name="Normal 3 23 2" xfId="14644" xr:uid="{00000000-0005-0000-0000-0000EC390000}"/>
    <cellStyle name="Normal 3 23 2 2" xfId="14645" xr:uid="{00000000-0005-0000-0000-0000ED390000}"/>
    <cellStyle name="Normal 3 23 2 2 2" xfId="14646" xr:uid="{00000000-0005-0000-0000-0000EE390000}"/>
    <cellStyle name="Normal 3 23 2 2 3" xfId="14647" xr:uid="{00000000-0005-0000-0000-0000EF390000}"/>
    <cellStyle name="Normal 3 23 2 2 4" xfId="14648" xr:uid="{00000000-0005-0000-0000-0000F0390000}"/>
    <cellStyle name="Normal 3 23 2 3" xfId="14649" xr:uid="{00000000-0005-0000-0000-0000F1390000}"/>
    <cellStyle name="Normal 3 23 2 4" xfId="14650" xr:uid="{00000000-0005-0000-0000-0000F2390000}"/>
    <cellStyle name="Normal 3 23 2 5" xfId="14651" xr:uid="{00000000-0005-0000-0000-0000F3390000}"/>
    <cellStyle name="Normal 3 23 3" xfId="14652" xr:uid="{00000000-0005-0000-0000-0000F4390000}"/>
    <cellStyle name="Normal 3 23 3 2" xfId="14653" xr:uid="{00000000-0005-0000-0000-0000F5390000}"/>
    <cellStyle name="Normal 3 23 3 3" xfId="14654" xr:uid="{00000000-0005-0000-0000-0000F6390000}"/>
    <cellStyle name="Normal 3 23 3 4" xfId="14655" xr:uid="{00000000-0005-0000-0000-0000F7390000}"/>
    <cellStyle name="Normal 3 23 4" xfId="14656" xr:uid="{00000000-0005-0000-0000-0000F8390000}"/>
    <cellStyle name="Normal 3 23 5" xfId="14657" xr:uid="{00000000-0005-0000-0000-0000F9390000}"/>
    <cellStyle name="Normal 3 23 6" xfId="14658" xr:uid="{00000000-0005-0000-0000-0000FA390000}"/>
    <cellStyle name="Normal 3 24" xfId="14659" xr:uid="{00000000-0005-0000-0000-0000FB390000}"/>
    <cellStyle name="Normal 3 24 2" xfId="14660" xr:uid="{00000000-0005-0000-0000-0000FC390000}"/>
    <cellStyle name="Normal 3 24 2 2" xfId="14661" xr:uid="{00000000-0005-0000-0000-0000FD390000}"/>
    <cellStyle name="Normal 3 24 2 2 2" xfId="14662" xr:uid="{00000000-0005-0000-0000-0000FE390000}"/>
    <cellStyle name="Normal 3 24 2 2 3" xfId="14663" xr:uid="{00000000-0005-0000-0000-0000FF390000}"/>
    <cellStyle name="Normal 3 24 2 2 4" xfId="14664" xr:uid="{00000000-0005-0000-0000-0000003A0000}"/>
    <cellStyle name="Normal 3 24 2 3" xfId="14665" xr:uid="{00000000-0005-0000-0000-0000013A0000}"/>
    <cellStyle name="Normal 3 24 2 4" xfId="14666" xr:uid="{00000000-0005-0000-0000-0000023A0000}"/>
    <cellStyle name="Normal 3 24 2 5" xfId="14667" xr:uid="{00000000-0005-0000-0000-0000033A0000}"/>
    <cellStyle name="Normal 3 24 3" xfId="14668" xr:uid="{00000000-0005-0000-0000-0000043A0000}"/>
    <cellStyle name="Normal 3 24 3 2" xfId="14669" xr:uid="{00000000-0005-0000-0000-0000053A0000}"/>
    <cellStyle name="Normal 3 24 3 3" xfId="14670" xr:uid="{00000000-0005-0000-0000-0000063A0000}"/>
    <cellStyle name="Normal 3 24 3 4" xfId="14671" xr:uid="{00000000-0005-0000-0000-0000073A0000}"/>
    <cellStyle name="Normal 3 24 4" xfId="14672" xr:uid="{00000000-0005-0000-0000-0000083A0000}"/>
    <cellStyle name="Normal 3 24 5" xfId="14673" xr:uid="{00000000-0005-0000-0000-0000093A0000}"/>
    <cellStyle name="Normal 3 24 6" xfId="14674" xr:uid="{00000000-0005-0000-0000-00000A3A0000}"/>
    <cellStyle name="Normal 3 25" xfId="14675" xr:uid="{00000000-0005-0000-0000-00000B3A0000}"/>
    <cellStyle name="Normal 3 25 2" xfId="14676" xr:uid="{00000000-0005-0000-0000-00000C3A0000}"/>
    <cellStyle name="Normal 3 25 2 2" xfId="14677" xr:uid="{00000000-0005-0000-0000-00000D3A0000}"/>
    <cellStyle name="Normal 3 25 2 2 2" xfId="14678" xr:uid="{00000000-0005-0000-0000-00000E3A0000}"/>
    <cellStyle name="Normal 3 25 2 2 3" xfId="14679" xr:uid="{00000000-0005-0000-0000-00000F3A0000}"/>
    <cellStyle name="Normal 3 25 2 2 4" xfId="14680" xr:uid="{00000000-0005-0000-0000-0000103A0000}"/>
    <cellStyle name="Normal 3 25 2 3" xfId="14681" xr:uid="{00000000-0005-0000-0000-0000113A0000}"/>
    <cellStyle name="Normal 3 25 2 4" xfId="14682" xr:uid="{00000000-0005-0000-0000-0000123A0000}"/>
    <cellStyle name="Normal 3 25 2 5" xfId="14683" xr:uid="{00000000-0005-0000-0000-0000133A0000}"/>
    <cellStyle name="Normal 3 25 3" xfId="14684" xr:uid="{00000000-0005-0000-0000-0000143A0000}"/>
    <cellStyle name="Normal 3 25 3 2" xfId="14685" xr:uid="{00000000-0005-0000-0000-0000153A0000}"/>
    <cellStyle name="Normal 3 25 3 3" xfId="14686" xr:uid="{00000000-0005-0000-0000-0000163A0000}"/>
    <cellStyle name="Normal 3 25 3 4" xfId="14687" xr:uid="{00000000-0005-0000-0000-0000173A0000}"/>
    <cellStyle name="Normal 3 25 4" xfId="14688" xr:uid="{00000000-0005-0000-0000-0000183A0000}"/>
    <cellStyle name="Normal 3 25 5" xfId="14689" xr:uid="{00000000-0005-0000-0000-0000193A0000}"/>
    <cellStyle name="Normal 3 25 6" xfId="14690" xr:uid="{00000000-0005-0000-0000-00001A3A0000}"/>
    <cellStyle name="Normal 3 26" xfId="14691" xr:uid="{00000000-0005-0000-0000-00001B3A0000}"/>
    <cellStyle name="Normal 3 26 2" xfId="14692" xr:uid="{00000000-0005-0000-0000-00001C3A0000}"/>
    <cellStyle name="Normal 3 26 2 2" xfId="14693" xr:uid="{00000000-0005-0000-0000-00001D3A0000}"/>
    <cellStyle name="Normal 3 26 2 2 2" xfId="14694" xr:uid="{00000000-0005-0000-0000-00001E3A0000}"/>
    <cellStyle name="Normal 3 26 2 2 3" xfId="14695" xr:uid="{00000000-0005-0000-0000-00001F3A0000}"/>
    <cellStyle name="Normal 3 26 2 2 4" xfId="14696" xr:uid="{00000000-0005-0000-0000-0000203A0000}"/>
    <cellStyle name="Normal 3 26 2 3" xfId="14697" xr:uid="{00000000-0005-0000-0000-0000213A0000}"/>
    <cellStyle name="Normal 3 26 2 4" xfId="14698" xr:uid="{00000000-0005-0000-0000-0000223A0000}"/>
    <cellStyle name="Normal 3 26 2 5" xfId="14699" xr:uid="{00000000-0005-0000-0000-0000233A0000}"/>
    <cellStyle name="Normal 3 26 3" xfId="14700" xr:uid="{00000000-0005-0000-0000-0000243A0000}"/>
    <cellStyle name="Normal 3 26 3 2" xfId="14701" xr:uid="{00000000-0005-0000-0000-0000253A0000}"/>
    <cellStyle name="Normal 3 26 3 3" xfId="14702" xr:uid="{00000000-0005-0000-0000-0000263A0000}"/>
    <cellStyle name="Normal 3 26 3 4" xfId="14703" xr:uid="{00000000-0005-0000-0000-0000273A0000}"/>
    <cellStyle name="Normal 3 26 4" xfId="14704" xr:uid="{00000000-0005-0000-0000-0000283A0000}"/>
    <cellStyle name="Normal 3 26 5" xfId="14705" xr:uid="{00000000-0005-0000-0000-0000293A0000}"/>
    <cellStyle name="Normal 3 26 6" xfId="14706" xr:uid="{00000000-0005-0000-0000-00002A3A0000}"/>
    <cellStyle name="Normal 3 27" xfId="14707" xr:uid="{00000000-0005-0000-0000-00002B3A0000}"/>
    <cellStyle name="Normal 3 27 2" xfId="14708" xr:uid="{00000000-0005-0000-0000-00002C3A0000}"/>
    <cellStyle name="Normal 3 27 2 2" xfId="14709" xr:uid="{00000000-0005-0000-0000-00002D3A0000}"/>
    <cellStyle name="Normal 3 27 2 2 2" xfId="14710" xr:uid="{00000000-0005-0000-0000-00002E3A0000}"/>
    <cellStyle name="Normal 3 27 2 2 3" xfId="14711" xr:uid="{00000000-0005-0000-0000-00002F3A0000}"/>
    <cellStyle name="Normal 3 27 2 2 4" xfId="14712" xr:uid="{00000000-0005-0000-0000-0000303A0000}"/>
    <cellStyle name="Normal 3 27 2 3" xfId="14713" xr:uid="{00000000-0005-0000-0000-0000313A0000}"/>
    <cellStyle name="Normal 3 27 2 4" xfId="14714" xr:uid="{00000000-0005-0000-0000-0000323A0000}"/>
    <cellStyle name="Normal 3 27 2 5" xfId="14715" xr:uid="{00000000-0005-0000-0000-0000333A0000}"/>
    <cellStyle name="Normal 3 27 3" xfId="14716" xr:uid="{00000000-0005-0000-0000-0000343A0000}"/>
    <cellStyle name="Normal 3 27 3 2" xfId="14717" xr:uid="{00000000-0005-0000-0000-0000353A0000}"/>
    <cellStyle name="Normal 3 27 3 3" xfId="14718" xr:uid="{00000000-0005-0000-0000-0000363A0000}"/>
    <cellStyle name="Normal 3 27 3 4" xfId="14719" xr:uid="{00000000-0005-0000-0000-0000373A0000}"/>
    <cellStyle name="Normal 3 27 4" xfId="14720" xr:uid="{00000000-0005-0000-0000-0000383A0000}"/>
    <cellStyle name="Normal 3 27 5" xfId="14721" xr:uid="{00000000-0005-0000-0000-0000393A0000}"/>
    <cellStyle name="Normal 3 27 6" xfId="14722" xr:uid="{00000000-0005-0000-0000-00003A3A0000}"/>
    <cellStyle name="Normal 3 28" xfId="14723" xr:uid="{00000000-0005-0000-0000-00003B3A0000}"/>
    <cellStyle name="Normal 3 28 2" xfId="14724" xr:uid="{00000000-0005-0000-0000-00003C3A0000}"/>
    <cellStyle name="Normal 3 28 2 2" xfId="14725" xr:uid="{00000000-0005-0000-0000-00003D3A0000}"/>
    <cellStyle name="Normal 3 28 2 2 2" xfId="14726" xr:uid="{00000000-0005-0000-0000-00003E3A0000}"/>
    <cellStyle name="Normal 3 28 2 2 3" xfId="14727" xr:uid="{00000000-0005-0000-0000-00003F3A0000}"/>
    <cellStyle name="Normal 3 28 2 2 4" xfId="14728" xr:uid="{00000000-0005-0000-0000-0000403A0000}"/>
    <cellStyle name="Normal 3 28 2 3" xfId="14729" xr:uid="{00000000-0005-0000-0000-0000413A0000}"/>
    <cellStyle name="Normal 3 28 2 4" xfId="14730" xr:uid="{00000000-0005-0000-0000-0000423A0000}"/>
    <cellStyle name="Normal 3 28 2 5" xfId="14731" xr:uid="{00000000-0005-0000-0000-0000433A0000}"/>
    <cellStyle name="Normal 3 28 3" xfId="14732" xr:uid="{00000000-0005-0000-0000-0000443A0000}"/>
    <cellStyle name="Normal 3 28 3 2" xfId="14733" xr:uid="{00000000-0005-0000-0000-0000453A0000}"/>
    <cellStyle name="Normal 3 28 3 3" xfId="14734" xr:uid="{00000000-0005-0000-0000-0000463A0000}"/>
    <cellStyle name="Normal 3 28 3 4" xfId="14735" xr:uid="{00000000-0005-0000-0000-0000473A0000}"/>
    <cellStyle name="Normal 3 28 4" xfId="14736" xr:uid="{00000000-0005-0000-0000-0000483A0000}"/>
    <cellStyle name="Normal 3 28 5" xfId="14737" xr:uid="{00000000-0005-0000-0000-0000493A0000}"/>
    <cellStyle name="Normal 3 28 6" xfId="14738" xr:uid="{00000000-0005-0000-0000-00004A3A0000}"/>
    <cellStyle name="Normal 3 29" xfId="14739" xr:uid="{00000000-0005-0000-0000-00004B3A0000}"/>
    <cellStyle name="Normal 3 29 2" xfId="14740" xr:uid="{00000000-0005-0000-0000-00004C3A0000}"/>
    <cellStyle name="Normal 3 29 2 2" xfId="14741" xr:uid="{00000000-0005-0000-0000-00004D3A0000}"/>
    <cellStyle name="Normal 3 29 2 2 2" xfId="14742" xr:uid="{00000000-0005-0000-0000-00004E3A0000}"/>
    <cellStyle name="Normal 3 29 2 2 3" xfId="14743" xr:uid="{00000000-0005-0000-0000-00004F3A0000}"/>
    <cellStyle name="Normal 3 29 2 2 4" xfId="14744" xr:uid="{00000000-0005-0000-0000-0000503A0000}"/>
    <cellStyle name="Normal 3 29 2 3" xfId="14745" xr:uid="{00000000-0005-0000-0000-0000513A0000}"/>
    <cellStyle name="Normal 3 29 2 4" xfId="14746" xr:uid="{00000000-0005-0000-0000-0000523A0000}"/>
    <cellStyle name="Normal 3 29 2 5" xfId="14747" xr:uid="{00000000-0005-0000-0000-0000533A0000}"/>
    <cellStyle name="Normal 3 29 3" xfId="14748" xr:uid="{00000000-0005-0000-0000-0000543A0000}"/>
    <cellStyle name="Normal 3 29 3 2" xfId="14749" xr:uid="{00000000-0005-0000-0000-0000553A0000}"/>
    <cellStyle name="Normal 3 29 3 3" xfId="14750" xr:uid="{00000000-0005-0000-0000-0000563A0000}"/>
    <cellStyle name="Normal 3 29 3 4" xfId="14751" xr:uid="{00000000-0005-0000-0000-0000573A0000}"/>
    <cellStyle name="Normal 3 29 4" xfId="14752" xr:uid="{00000000-0005-0000-0000-0000583A0000}"/>
    <cellStyle name="Normal 3 29 5" xfId="14753" xr:uid="{00000000-0005-0000-0000-0000593A0000}"/>
    <cellStyle name="Normal 3 29 6" xfId="14754" xr:uid="{00000000-0005-0000-0000-00005A3A0000}"/>
    <cellStyle name="Normal 3 3" xfId="14755" xr:uid="{00000000-0005-0000-0000-00005B3A0000}"/>
    <cellStyle name="Normal 3 3 10" xfId="14756" xr:uid="{00000000-0005-0000-0000-00005C3A0000}"/>
    <cellStyle name="Normal 3 3 10 2" xfId="14757" xr:uid="{00000000-0005-0000-0000-00005D3A0000}"/>
    <cellStyle name="Normal 3 3 10 3" xfId="14758" xr:uid="{00000000-0005-0000-0000-00005E3A0000}"/>
    <cellStyle name="Normal 3 3 10 3 2" xfId="14759" xr:uid="{00000000-0005-0000-0000-00005F3A0000}"/>
    <cellStyle name="Normal 3 3 10 3 2 2" xfId="14760" xr:uid="{00000000-0005-0000-0000-0000603A0000}"/>
    <cellStyle name="Normal 3 3 10 3 2 3" xfId="14761" xr:uid="{00000000-0005-0000-0000-0000613A0000}"/>
    <cellStyle name="Normal 3 3 10 3 2 4" xfId="14762" xr:uid="{00000000-0005-0000-0000-0000623A0000}"/>
    <cellStyle name="Normal 3 3 10 3 3" xfId="14763" xr:uid="{00000000-0005-0000-0000-0000633A0000}"/>
    <cellStyle name="Normal 3 3 10 3 4" xfId="14764" xr:uid="{00000000-0005-0000-0000-0000643A0000}"/>
    <cellStyle name="Normal 3 3 10 3 5" xfId="14765" xr:uid="{00000000-0005-0000-0000-0000653A0000}"/>
    <cellStyle name="Normal 3 3 10 4" xfId="14766" xr:uid="{00000000-0005-0000-0000-0000663A0000}"/>
    <cellStyle name="Normal 3 3 10 5" xfId="14767" xr:uid="{00000000-0005-0000-0000-0000673A0000}"/>
    <cellStyle name="Normal 3 3 10 5 2" xfId="14768" xr:uid="{00000000-0005-0000-0000-0000683A0000}"/>
    <cellStyle name="Normal 3 3 10 5 3" xfId="14769" xr:uid="{00000000-0005-0000-0000-0000693A0000}"/>
    <cellStyle name="Normal 3 3 10 5 4" xfId="14770" xr:uid="{00000000-0005-0000-0000-00006A3A0000}"/>
    <cellStyle name="Normal 3 3 10 6" xfId="14771" xr:uid="{00000000-0005-0000-0000-00006B3A0000}"/>
    <cellStyle name="Normal 3 3 10 7" xfId="14772" xr:uid="{00000000-0005-0000-0000-00006C3A0000}"/>
    <cellStyle name="Normal 3 3 10 8" xfId="14773" xr:uid="{00000000-0005-0000-0000-00006D3A0000}"/>
    <cellStyle name="Normal 3 3 11" xfId="14774" xr:uid="{00000000-0005-0000-0000-00006E3A0000}"/>
    <cellStyle name="Normal 3 3 12" xfId="14775" xr:uid="{00000000-0005-0000-0000-00006F3A0000}"/>
    <cellStyle name="Normal 3 3 12 2" xfId="14776" xr:uid="{00000000-0005-0000-0000-0000703A0000}"/>
    <cellStyle name="Normal 3 3 12 2 2" xfId="14777" xr:uid="{00000000-0005-0000-0000-0000713A0000}"/>
    <cellStyle name="Normal 3 3 12 2 2 2" xfId="14778" xr:uid="{00000000-0005-0000-0000-0000723A0000}"/>
    <cellStyle name="Normal 3 3 12 2 2 3" xfId="14779" xr:uid="{00000000-0005-0000-0000-0000733A0000}"/>
    <cellStyle name="Normal 3 3 12 2 2 4" xfId="14780" xr:uid="{00000000-0005-0000-0000-0000743A0000}"/>
    <cellStyle name="Normal 3 3 12 2 3" xfId="14781" xr:uid="{00000000-0005-0000-0000-0000753A0000}"/>
    <cellStyle name="Normal 3 3 12 2 4" xfId="14782" xr:uid="{00000000-0005-0000-0000-0000763A0000}"/>
    <cellStyle name="Normal 3 3 12 2 5" xfId="14783" xr:uid="{00000000-0005-0000-0000-0000773A0000}"/>
    <cellStyle name="Normal 3 3 12 3" xfId="14784" xr:uid="{00000000-0005-0000-0000-0000783A0000}"/>
    <cellStyle name="Normal 3 3 12 4" xfId="14785" xr:uid="{00000000-0005-0000-0000-0000793A0000}"/>
    <cellStyle name="Normal 3 3 12 4 2" xfId="14786" xr:uid="{00000000-0005-0000-0000-00007A3A0000}"/>
    <cellStyle name="Normal 3 3 12 4 3" xfId="14787" xr:uid="{00000000-0005-0000-0000-00007B3A0000}"/>
    <cellStyle name="Normal 3 3 12 4 4" xfId="14788" xr:uid="{00000000-0005-0000-0000-00007C3A0000}"/>
    <cellStyle name="Normal 3 3 12 5" xfId="14789" xr:uid="{00000000-0005-0000-0000-00007D3A0000}"/>
    <cellStyle name="Normal 3 3 12 6" xfId="14790" xr:uid="{00000000-0005-0000-0000-00007E3A0000}"/>
    <cellStyle name="Normal 3 3 12 7" xfId="14791" xr:uid="{00000000-0005-0000-0000-00007F3A0000}"/>
    <cellStyle name="Normal 3 3 13" xfId="14792" xr:uid="{00000000-0005-0000-0000-0000803A0000}"/>
    <cellStyle name="Normal 3 3 13 2" xfId="14793" xr:uid="{00000000-0005-0000-0000-0000813A0000}"/>
    <cellStyle name="Normal 3 3 13 2 2" xfId="14794" xr:uid="{00000000-0005-0000-0000-0000823A0000}"/>
    <cellStyle name="Normal 3 3 13 2 2 2" xfId="14795" xr:uid="{00000000-0005-0000-0000-0000833A0000}"/>
    <cellStyle name="Normal 3 3 13 2 2 3" xfId="14796" xr:uid="{00000000-0005-0000-0000-0000843A0000}"/>
    <cellStyle name="Normal 3 3 13 2 2 4" xfId="14797" xr:uid="{00000000-0005-0000-0000-0000853A0000}"/>
    <cellStyle name="Normal 3 3 13 2 3" xfId="14798" xr:uid="{00000000-0005-0000-0000-0000863A0000}"/>
    <cellStyle name="Normal 3 3 13 2 4" xfId="14799" xr:uid="{00000000-0005-0000-0000-0000873A0000}"/>
    <cellStyle name="Normal 3 3 13 2 5" xfId="14800" xr:uid="{00000000-0005-0000-0000-0000883A0000}"/>
    <cellStyle name="Normal 3 3 13 3" xfId="14801" xr:uid="{00000000-0005-0000-0000-0000893A0000}"/>
    <cellStyle name="Normal 3 3 13 4" xfId="14802" xr:uid="{00000000-0005-0000-0000-00008A3A0000}"/>
    <cellStyle name="Normal 3 3 13 4 2" xfId="14803" xr:uid="{00000000-0005-0000-0000-00008B3A0000}"/>
    <cellStyle name="Normal 3 3 13 4 3" xfId="14804" xr:uid="{00000000-0005-0000-0000-00008C3A0000}"/>
    <cellStyle name="Normal 3 3 13 4 4" xfId="14805" xr:uid="{00000000-0005-0000-0000-00008D3A0000}"/>
    <cellStyle name="Normal 3 3 13 5" xfId="14806" xr:uid="{00000000-0005-0000-0000-00008E3A0000}"/>
    <cellStyle name="Normal 3 3 13 6" xfId="14807" xr:uid="{00000000-0005-0000-0000-00008F3A0000}"/>
    <cellStyle name="Normal 3 3 13 7" xfId="14808" xr:uid="{00000000-0005-0000-0000-0000903A0000}"/>
    <cellStyle name="Normal 3 3 14" xfId="14809" xr:uid="{00000000-0005-0000-0000-0000913A0000}"/>
    <cellStyle name="Normal 3 3 14 2" xfId="14810" xr:uid="{00000000-0005-0000-0000-0000923A0000}"/>
    <cellStyle name="Normal 3 3 14 2 2" xfId="14811" xr:uid="{00000000-0005-0000-0000-0000933A0000}"/>
    <cellStyle name="Normal 3 3 14 2 3" xfId="14812" xr:uid="{00000000-0005-0000-0000-0000943A0000}"/>
    <cellStyle name="Normal 3 3 14 2 4" xfId="14813" xr:uid="{00000000-0005-0000-0000-0000953A0000}"/>
    <cellStyle name="Normal 3 3 14 3" xfId="14814" xr:uid="{00000000-0005-0000-0000-0000963A0000}"/>
    <cellStyle name="Normal 3 3 14 4" xfId="14815" xr:uid="{00000000-0005-0000-0000-0000973A0000}"/>
    <cellStyle name="Normal 3 3 14 5" xfId="14816" xr:uid="{00000000-0005-0000-0000-0000983A0000}"/>
    <cellStyle name="Normal 3 3 15" xfId="14817" xr:uid="{00000000-0005-0000-0000-0000993A0000}"/>
    <cellStyle name="Normal 3 3 15 2" xfId="14818" xr:uid="{00000000-0005-0000-0000-00009A3A0000}"/>
    <cellStyle name="Normal 3 3 15 3" xfId="14819" xr:uid="{00000000-0005-0000-0000-00009B3A0000}"/>
    <cellStyle name="Normal 3 3 15 4" xfId="14820" xr:uid="{00000000-0005-0000-0000-00009C3A0000}"/>
    <cellStyle name="Normal 3 3 16" xfId="14821" xr:uid="{00000000-0005-0000-0000-00009D3A0000}"/>
    <cellStyle name="Normal 3 3 17" xfId="14822" xr:uid="{00000000-0005-0000-0000-00009E3A0000}"/>
    <cellStyle name="Normal 3 3 18" xfId="14823" xr:uid="{00000000-0005-0000-0000-00009F3A0000}"/>
    <cellStyle name="Normal 3 3 2" xfId="14824" xr:uid="{00000000-0005-0000-0000-0000A03A0000}"/>
    <cellStyle name="Normal 3 3 2 10" xfId="14825" xr:uid="{00000000-0005-0000-0000-0000A13A0000}"/>
    <cellStyle name="Normal 3 3 2 10 2" xfId="14826" xr:uid="{00000000-0005-0000-0000-0000A23A0000}"/>
    <cellStyle name="Normal 3 3 2 10 2 2" xfId="14827" xr:uid="{00000000-0005-0000-0000-0000A33A0000}"/>
    <cellStyle name="Normal 3 3 2 10 2 3" xfId="14828" xr:uid="{00000000-0005-0000-0000-0000A43A0000}"/>
    <cellStyle name="Normal 3 3 2 10 2 4" xfId="14829" xr:uid="{00000000-0005-0000-0000-0000A53A0000}"/>
    <cellStyle name="Normal 3 3 2 10 3" xfId="14830" xr:uid="{00000000-0005-0000-0000-0000A63A0000}"/>
    <cellStyle name="Normal 3 3 2 10 4" xfId="14831" xr:uid="{00000000-0005-0000-0000-0000A73A0000}"/>
    <cellStyle name="Normal 3 3 2 10 5" xfId="14832" xr:uid="{00000000-0005-0000-0000-0000A83A0000}"/>
    <cellStyle name="Normal 3 3 2 11" xfId="14833" xr:uid="{00000000-0005-0000-0000-0000A93A0000}"/>
    <cellStyle name="Normal 3 3 2 11 2" xfId="14834" xr:uid="{00000000-0005-0000-0000-0000AA3A0000}"/>
    <cellStyle name="Normal 3 3 2 11 3" xfId="14835" xr:uid="{00000000-0005-0000-0000-0000AB3A0000}"/>
    <cellStyle name="Normal 3 3 2 11 4" xfId="14836" xr:uid="{00000000-0005-0000-0000-0000AC3A0000}"/>
    <cellStyle name="Normal 3 3 2 12" xfId="14837" xr:uid="{00000000-0005-0000-0000-0000AD3A0000}"/>
    <cellStyle name="Normal 3 3 2 13" xfId="14838" xr:uid="{00000000-0005-0000-0000-0000AE3A0000}"/>
    <cellStyle name="Normal 3 3 2 14" xfId="14839" xr:uid="{00000000-0005-0000-0000-0000AF3A0000}"/>
    <cellStyle name="Normal 3 3 2 2" xfId="14840" xr:uid="{00000000-0005-0000-0000-0000B03A0000}"/>
    <cellStyle name="Normal 3 3 2 2 10" xfId="14841" xr:uid="{00000000-0005-0000-0000-0000B13A0000}"/>
    <cellStyle name="Normal 3 3 2 2 2" xfId="14842" xr:uid="{00000000-0005-0000-0000-0000B23A0000}"/>
    <cellStyle name="Normal 3 3 2 2 2 2" xfId="14843" xr:uid="{00000000-0005-0000-0000-0000B33A0000}"/>
    <cellStyle name="Normal 3 3 2 2 2 2 2" xfId="14844" xr:uid="{00000000-0005-0000-0000-0000B43A0000}"/>
    <cellStyle name="Normal 3 3 2 2 2 2 2 2" xfId="14845" xr:uid="{00000000-0005-0000-0000-0000B53A0000}"/>
    <cellStyle name="Normal 3 3 2 2 2 2 2 2 2" xfId="14846" xr:uid="{00000000-0005-0000-0000-0000B63A0000}"/>
    <cellStyle name="Normal 3 3 2 2 2 2 2 2 3" xfId="14847" xr:uid="{00000000-0005-0000-0000-0000B73A0000}"/>
    <cellStyle name="Normal 3 3 2 2 2 2 2 2 4" xfId="14848" xr:uid="{00000000-0005-0000-0000-0000B83A0000}"/>
    <cellStyle name="Normal 3 3 2 2 2 2 2 3" xfId="14849" xr:uid="{00000000-0005-0000-0000-0000B93A0000}"/>
    <cellStyle name="Normal 3 3 2 2 2 2 2 4" xfId="14850" xr:uid="{00000000-0005-0000-0000-0000BA3A0000}"/>
    <cellStyle name="Normal 3 3 2 2 2 2 2 5" xfId="14851" xr:uid="{00000000-0005-0000-0000-0000BB3A0000}"/>
    <cellStyle name="Normal 3 3 2 2 2 2 3" xfId="14852" xr:uid="{00000000-0005-0000-0000-0000BC3A0000}"/>
    <cellStyle name="Normal 3 3 2 2 2 2 3 2" xfId="14853" xr:uid="{00000000-0005-0000-0000-0000BD3A0000}"/>
    <cellStyle name="Normal 3 3 2 2 2 2 3 3" xfId="14854" xr:uid="{00000000-0005-0000-0000-0000BE3A0000}"/>
    <cellStyle name="Normal 3 3 2 2 2 2 3 4" xfId="14855" xr:uid="{00000000-0005-0000-0000-0000BF3A0000}"/>
    <cellStyle name="Normal 3 3 2 2 2 2 4" xfId="14856" xr:uid="{00000000-0005-0000-0000-0000C03A0000}"/>
    <cellStyle name="Normal 3 3 2 2 2 2 5" xfId="14857" xr:uid="{00000000-0005-0000-0000-0000C13A0000}"/>
    <cellStyle name="Normal 3 3 2 2 2 2 6" xfId="14858" xr:uid="{00000000-0005-0000-0000-0000C23A0000}"/>
    <cellStyle name="Normal 3 3 2 2 2 3" xfId="14859" xr:uid="{00000000-0005-0000-0000-0000C33A0000}"/>
    <cellStyle name="Normal 3 3 2 2 2 3 2" xfId="14860" xr:uid="{00000000-0005-0000-0000-0000C43A0000}"/>
    <cellStyle name="Normal 3 3 2 2 2 3 2 2" xfId="14861" xr:uid="{00000000-0005-0000-0000-0000C53A0000}"/>
    <cellStyle name="Normal 3 3 2 2 2 3 2 2 2" xfId="14862" xr:uid="{00000000-0005-0000-0000-0000C63A0000}"/>
    <cellStyle name="Normal 3 3 2 2 2 3 2 2 3" xfId="14863" xr:uid="{00000000-0005-0000-0000-0000C73A0000}"/>
    <cellStyle name="Normal 3 3 2 2 2 3 2 2 4" xfId="14864" xr:uid="{00000000-0005-0000-0000-0000C83A0000}"/>
    <cellStyle name="Normal 3 3 2 2 2 3 2 3" xfId="14865" xr:uid="{00000000-0005-0000-0000-0000C93A0000}"/>
    <cellStyle name="Normal 3 3 2 2 2 3 2 4" xfId="14866" xr:uid="{00000000-0005-0000-0000-0000CA3A0000}"/>
    <cellStyle name="Normal 3 3 2 2 2 3 2 5" xfId="14867" xr:uid="{00000000-0005-0000-0000-0000CB3A0000}"/>
    <cellStyle name="Normal 3 3 2 2 2 3 3" xfId="14868" xr:uid="{00000000-0005-0000-0000-0000CC3A0000}"/>
    <cellStyle name="Normal 3 3 2 2 2 3 3 2" xfId="14869" xr:uid="{00000000-0005-0000-0000-0000CD3A0000}"/>
    <cellStyle name="Normal 3 3 2 2 2 3 3 3" xfId="14870" xr:uid="{00000000-0005-0000-0000-0000CE3A0000}"/>
    <cellStyle name="Normal 3 3 2 2 2 3 3 4" xfId="14871" xr:uid="{00000000-0005-0000-0000-0000CF3A0000}"/>
    <cellStyle name="Normal 3 3 2 2 2 3 4" xfId="14872" xr:uid="{00000000-0005-0000-0000-0000D03A0000}"/>
    <cellStyle name="Normal 3 3 2 2 2 3 5" xfId="14873" xr:uid="{00000000-0005-0000-0000-0000D13A0000}"/>
    <cellStyle name="Normal 3 3 2 2 2 3 6" xfId="14874" xr:uid="{00000000-0005-0000-0000-0000D23A0000}"/>
    <cellStyle name="Normal 3 3 2 2 2 4" xfId="14875" xr:uid="{00000000-0005-0000-0000-0000D33A0000}"/>
    <cellStyle name="Normal 3 3 2 2 2 4 2" xfId="14876" xr:uid="{00000000-0005-0000-0000-0000D43A0000}"/>
    <cellStyle name="Normal 3 3 2 2 2 4 2 2" xfId="14877" xr:uid="{00000000-0005-0000-0000-0000D53A0000}"/>
    <cellStyle name="Normal 3 3 2 2 2 4 2 3" xfId="14878" xr:uid="{00000000-0005-0000-0000-0000D63A0000}"/>
    <cellStyle name="Normal 3 3 2 2 2 4 2 4" xfId="14879" xr:uid="{00000000-0005-0000-0000-0000D73A0000}"/>
    <cellStyle name="Normal 3 3 2 2 2 4 3" xfId="14880" xr:uid="{00000000-0005-0000-0000-0000D83A0000}"/>
    <cellStyle name="Normal 3 3 2 2 2 4 4" xfId="14881" xr:uid="{00000000-0005-0000-0000-0000D93A0000}"/>
    <cellStyle name="Normal 3 3 2 2 2 4 5" xfId="14882" xr:uid="{00000000-0005-0000-0000-0000DA3A0000}"/>
    <cellStyle name="Normal 3 3 2 2 2 5" xfId="14883" xr:uid="{00000000-0005-0000-0000-0000DB3A0000}"/>
    <cellStyle name="Normal 3 3 2 2 2 5 2" xfId="14884" xr:uid="{00000000-0005-0000-0000-0000DC3A0000}"/>
    <cellStyle name="Normal 3 3 2 2 2 5 3" xfId="14885" xr:uid="{00000000-0005-0000-0000-0000DD3A0000}"/>
    <cellStyle name="Normal 3 3 2 2 2 5 4" xfId="14886" xr:uid="{00000000-0005-0000-0000-0000DE3A0000}"/>
    <cellStyle name="Normal 3 3 2 2 2 6" xfId="14887" xr:uid="{00000000-0005-0000-0000-0000DF3A0000}"/>
    <cellStyle name="Normal 3 3 2 2 2 7" xfId="14888" xr:uid="{00000000-0005-0000-0000-0000E03A0000}"/>
    <cellStyle name="Normal 3 3 2 2 2 8" xfId="14889" xr:uid="{00000000-0005-0000-0000-0000E13A0000}"/>
    <cellStyle name="Normal 3 3 2 2 3" xfId="14890" xr:uid="{00000000-0005-0000-0000-0000E23A0000}"/>
    <cellStyle name="Normal 3 3 2 2 3 2" xfId="14891" xr:uid="{00000000-0005-0000-0000-0000E33A0000}"/>
    <cellStyle name="Normal 3 3 2 2 3 2 2" xfId="14892" xr:uid="{00000000-0005-0000-0000-0000E43A0000}"/>
    <cellStyle name="Normal 3 3 2 2 3 2 2 2" xfId="14893" xr:uid="{00000000-0005-0000-0000-0000E53A0000}"/>
    <cellStyle name="Normal 3 3 2 2 3 2 2 3" xfId="14894" xr:uid="{00000000-0005-0000-0000-0000E63A0000}"/>
    <cellStyle name="Normal 3 3 2 2 3 2 2 4" xfId="14895" xr:uid="{00000000-0005-0000-0000-0000E73A0000}"/>
    <cellStyle name="Normal 3 3 2 2 3 2 3" xfId="14896" xr:uid="{00000000-0005-0000-0000-0000E83A0000}"/>
    <cellStyle name="Normal 3 3 2 2 3 2 4" xfId="14897" xr:uid="{00000000-0005-0000-0000-0000E93A0000}"/>
    <cellStyle name="Normal 3 3 2 2 3 2 5" xfId="14898" xr:uid="{00000000-0005-0000-0000-0000EA3A0000}"/>
    <cellStyle name="Normal 3 3 2 2 3 3" xfId="14899" xr:uid="{00000000-0005-0000-0000-0000EB3A0000}"/>
    <cellStyle name="Normal 3 3 2 2 3 3 2" xfId="14900" xr:uid="{00000000-0005-0000-0000-0000EC3A0000}"/>
    <cellStyle name="Normal 3 3 2 2 3 3 3" xfId="14901" xr:uid="{00000000-0005-0000-0000-0000ED3A0000}"/>
    <cellStyle name="Normal 3 3 2 2 3 3 4" xfId="14902" xr:uid="{00000000-0005-0000-0000-0000EE3A0000}"/>
    <cellStyle name="Normal 3 3 2 2 3 4" xfId="14903" xr:uid="{00000000-0005-0000-0000-0000EF3A0000}"/>
    <cellStyle name="Normal 3 3 2 2 3 5" xfId="14904" xr:uid="{00000000-0005-0000-0000-0000F03A0000}"/>
    <cellStyle name="Normal 3 3 2 2 3 6" xfId="14905" xr:uid="{00000000-0005-0000-0000-0000F13A0000}"/>
    <cellStyle name="Normal 3 3 2 2 4" xfId="14906" xr:uid="{00000000-0005-0000-0000-0000F23A0000}"/>
    <cellStyle name="Normal 3 3 2 2 4 2" xfId="14907" xr:uid="{00000000-0005-0000-0000-0000F33A0000}"/>
    <cellStyle name="Normal 3 3 2 2 4 2 2" xfId="14908" xr:uid="{00000000-0005-0000-0000-0000F43A0000}"/>
    <cellStyle name="Normal 3 3 2 2 4 2 2 2" xfId="14909" xr:uid="{00000000-0005-0000-0000-0000F53A0000}"/>
    <cellStyle name="Normal 3 3 2 2 4 2 2 3" xfId="14910" xr:uid="{00000000-0005-0000-0000-0000F63A0000}"/>
    <cellStyle name="Normal 3 3 2 2 4 2 2 4" xfId="14911" xr:uid="{00000000-0005-0000-0000-0000F73A0000}"/>
    <cellStyle name="Normal 3 3 2 2 4 2 3" xfId="14912" xr:uid="{00000000-0005-0000-0000-0000F83A0000}"/>
    <cellStyle name="Normal 3 3 2 2 4 2 4" xfId="14913" xr:uid="{00000000-0005-0000-0000-0000F93A0000}"/>
    <cellStyle name="Normal 3 3 2 2 4 2 5" xfId="14914" xr:uid="{00000000-0005-0000-0000-0000FA3A0000}"/>
    <cellStyle name="Normal 3 3 2 2 4 3" xfId="14915" xr:uid="{00000000-0005-0000-0000-0000FB3A0000}"/>
    <cellStyle name="Normal 3 3 2 2 4 3 2" xfId="14916" xr:uid="{00000000-0005-0000-0000-0000FC3A0000}"/>
    <cellStyle name="Normal 3 3 2 2 4 3 3" xfId="14917" xr:uid="{00000000-0005-0000-0000-0000FD3A0000}"/>
    <cellStyle name="Normal 3 3 2 2 4 3 4" xfId="14918" xr:uid="{00000000-0005-0000-0000-0000FE3A0000}"/>
    <cellStyle name="Normal 3 3 2 2 4 4" xfId="14919" xr:uid="{00000000-0005-0000-0000-0000FF3A0000}"/>
    <cellStyle name="Normal 3 3 2 2 4 5" xfId="14920" xr:uid="{00000000-0005-0000-0000-0000003B0000}"/>
    <cellStyle name="Normal 3 3 2 2 4 6" xfId="14921" xr:uid="{00000000-0005-0000-0000-0000013B0000}"/>
    <cellStyle name="Normal 3 3 2 2 5" xfId="14922" xr:uid="{00000000-0005-0000-0000-0000023B0000}"/>
    <cellStyle name="Normal 3 3 2 2 5 2" xfId="14923" xr:uid="{00000000-0005-0000-0000-0000033B0000}"/>
    <cellStyle name="Normal 3 3 2 2 5 2 2" xfId="14924" xr:uid="{00000000-0005-0000-0000-0000043B0000}"/>
    <cellStyle name="Normal 3 3 2 2 5 2 3" xfId="14925" xr:uid="{00000000-0005-0000-0000-0000053B0000}"/>
    <cellStyle name="Normal 3 3 2 2 5 2 4" xfId="14926" xr:uid="{00000000-0005-0000-0000-0000063B0000}"/>
    <cellStyle name="Normal 3 3 2 2 5 3" xfId="14927" xr:uid="{00000000-0005-0000-0000-0000073B0000}"/>
    <cellStyle name="Normal 3 3 2 2 5 4" xfId="14928" xr:uid="{00000000-0005-0000-0000-0000083B0000}"/>
    <cellStyle name="Normal 3 3 2 2 5 5" xfId="14929" xr:uid="{00000000-0005-0000-0000-0000093B0000}"/>
    <cellStyle name="Normal 3 3 2 2 6" xfId="14930" xr:uid="{00000000-0005-0000-0000-00000A3B0000}"/>
    <cellStyle name="Normal 3 3 2 2 7" xfId="14931" xr:uid="{00000000-0005-0000-0000-00000B3B0000}"/>
    <cellStyle name="Normal 3 3 2 2 7 2" xfId="14932" xr:uid="{00000000-0005-0000-0000-00000C3B0000}"/>
    <cellStyle name="Normal 3 3 2 2 7 3" xfId="14933" xr:uid="{00000000-0005-0000-0000-00000D3B0000}"/>
    <cellStyle name="Normal 3 3 2 2 7 4" xfId="14934" xr:uid="{00000000-0005-0000-0000-00000E3B0000}"/>
    <cellStyle name="Normal 3 3 2 2 8" xfId="14935" xr:uid="{00000000-0005-0000-0000-00000F3B0000}"/>
    <cellStyle name="Normal 3 3 2 2 9" xfId="14936" xr:uid="{00000000-0005-0000-0000-0000103B0000}"/>
    <cellStyle name="Normal 3 3 2 3" xfId="14937" xr:uid="{00000000-0005-0000-0000-0000113B0000}"/>
    <cellStyle name="Normal 3 3 2 3 2" xfId="14938" xr:uid="{00000000-0005-0000-0000-0000123B0000}"/>
    <cellStyle name="Normal 3 3 2 3 2 2" xfId="14939" xr:uid="{00000000-0005-0000-0000-0000133B0000}"/>
    <cellStyle name="Normal 3 3 2 3 2 2 2" xfId="14940" xr:uid="{00000000-0005-0000-0000-0000143B0000}"/>
    <cellStyle name="Normal 3 3 2 3 2 2 2 2" xfId="14941" xr:uid="{00000000-0005-0000-0000-0000153B0000}"/>
    <cellStyle name="Normal 3 3 2 3 2 2 2 2 2" xfId="14942" xr:uid="{00000000-0005-0000-0000-0000163B0000}"/>
    <cellStyle name="Normal 3 3 2 3 2 2 2 2 3" xfId="14943" xr:uid="{00000000-0005-0000-0000-0000173B0000}"/>
    <cellStyle name="Normal 3 3 2 3 2 2 2 2 4" xfId="14944" xr:uid="{00000000-0005-0000-0000-0000183B0000}"/>
    <cellStyle name="Normal 3 3 2 3 2 2 2 3" xfId="14945" xr:uid="{00000000-0005-0000-0000-0000193B0000}"/>
    <cellStyle name="Normal 3 3 2 3 2 2 2 4" xfId="14946" xr:uid="{00000000-0005-0000-0000-00001A3B0000}"/>
    <cellStyle name="Normal 3 3 2 3 2 2 2 5" xfId="14947" xr:uid="{00000000-0005-0000-0000-00001B3B0000}"/>
    <cellStyle name="Normal 3 3 2 3 2 2 3" xfId="14948" xr:uid="{00000000-0005-0000-0000-00001C3B0000}"/>
    <cellStyle name="Normal 3 3 2 3 2 2 3 2" xfId="14949" xr:uid="{00000000-0005-0000-0000-00001D3B0000}"/>
    <cellStyle name="Normal 3 3 2 3 2 2 3 3" xfId="14950" xr:uid="{00000000-0005-0000-0000-00001E3B0000}"/>
    <cellStyle name="Normal 3 3 2 3 2 2 3 4" xfId="14951" xr:uid="{00000000-0005-0000-0000-00001F3B0000}"/>
    <cellStyle name="Normal 3 3 2 3 2 2 4" xfId="14952" xr:uid="{00000000-0005-0000-0000-0000203B0000}"/>
    <cellStyle name="Normal 3 3 2 3 2 2 5" xfId="14953" xr:uid="{00000000-0005-0000-0000-0000213B0000}"/>
    <cellStyle name="Normal 3 3 2 3 2 2 6" xfId="14954" xr:uid="{00000000-0005-0000-0000-0000223B0000}"/>
    <cellStyle name="Normal 3 3 2 3 2 3" xfId="14955" xr:uid="{00000000-0005-0000-0000-0000233B0000}"/>
    <cellStyle name="Normal 3 3 2 3 2 3 2" xfId="14956" xr:uid="{00000000-0005-0000-0000-0000243B0000}"/>
    <cellStyle name="Normal 3 3 2 3 2 3 2 2" xfId="14957" xr:uid="{00000000-0005-0000-0000-0000253B0000}"/>
    <cellStyle name="Normal 3 3 2 3 2 3 2 2 2" xfId="14958" xr:uid="{00000000-0005-0000-0000-0000263B0000}"/>
    <cellStyle name="Normal 3 3 2 3 2 3 2 2 3" xfId="14959" xr:uid="{00000000-0005-0000-0000-0000273B0000}"/>
    <cellStyle name="Normal 3 3 2 3 2 3 2 2 4" xfId="14960" xr:uid="{00000000-0005-0000-0000-0000283B0000}"/>
    <cellStyle name="Normal 3 3 2 3 2 3 2 3" xfId="14961" xr:uid="{00000000-0005-0000-0000-0000293B0000}"/>
    <cellStyle name="Normal 3 3 2 3 2 3 2 4" xfId="14962" xr:uid="{00000000-0005-0000-0000-00002A3B0000}"/>
    <cellStyle name="Normal 3 3 2 3 2 3 2 5" xfId="14963" xr:uid="{00000000-0005-0000-0000-00002B3B0000}"/>
    <cellStyle name="Normal 3 3 2 3 2 3 3" xfId="14964" xr:uid="{00000000-0005-0000-0000-00002C3B0000}"/>
    <cellStyle name="Normal 3 3 2 3 2 3 3 2" xfId="14965" xr:uid="{00000000-0005-0000-0000-00002D3B0000}"/>
    <cellStyle name="Normal 3 3 2 3 2 3 3 3" xfId="14966" xr:uid="{00000000-0005-0000-0000-00002E3B0000}"/>
    <cellStyle name="Normal 3 3 2 3 2 3 3 4" xfId="14967" xr:uid="{00000000-0005-0000-0000-00002F3B0000}"/>
    <cellStyle name="Normal 3 3 2 3 2 3 4" xfId="14968" xr:uid="{00000000-0005-0000-0000-0000303B0000}"/>
    <cellStyle name="Normal 3 3 2 3 2 3 5" xfId="14969" xr:uid="{00000000-0005-0000-0000-0000313B0000}"/>
    <cellStyle name="Normal 3 3 2 3 2 3 6" xfId="14970" xr:uid="{00000000-0005-0000-0000-0000323B0000}"/>
    <cellStyle name="Normal 3 3 2 3 2 4" xfId="14971" xr:uid="{00000000-0005-0000-0000-0000333B0000}"/>
    <cellStyle name="Normal 3 3 2 3 2 4 2" xfId="14972" xr:uid="{00000000-0005-0000-0000-0000343B0000}"/>
    <cellStyle name="Normal 3 3 2 3 2 4 2 2" xfId="14973" xr:uid="{00000000-0005-0000-0000-0000353B0000}"/>
    <cellStyle name="Normal 3 3 2 3 2 4 2 3" xfId="14974" xr:uid="{00000000-0005-0000-0000-0000363B0000}"/>
    <cellStyle name="Normal 3 3 2 3 2 4 2 4" xfId="14975" xr:uid="{00000000-0005-0000-0000-0000373B0000}"/>
    <cellStyle name="Normal 3 3 2 3 2 4 3" xfId="14976" xr:uid="{00000000-0005-0000-0000-0000383B0000}"/>
    <cellStyle name="Normal 3 3 2 3 2 4 4" xfId="14977" xr:uid="{00000000-0005-0000-0000-0000393B0000}"/>
    <cellStyle name="Normal 3 3 2 3 2 4 5" xfId="14978" xr:uid="{00000000-0005-0000-0000-00003A3B0000}"/>
    <cellStyle name="Normal 3 3 2 3 2 5" xfId="14979" xr:uid="{00000000-0005-0000-0000-00003B3B0000}"/>
    <cellStyle name="Normal 3 3 2 3 2 5 2" xfId="14980" xr:uid="{00000000-0005-0000-0000-00003C3B0000}"/>
    <cellStyle name="Normal 3 3 2 3 2 5 3" xfId="14981" xr:uid="{00000000-0005-0000-0000-00003D3B0000}"/>
    <cellStyle name="Normal 3 3 2 3 2 5 4" xfId="14982" xr:uid="{00000000-0005-0000-0000-00003E3B0000}"/>
    <cellStyle name="Normal 3 3 2 3 2 6" xfId="14983" xr:uid="{00000000-0005-0000-0000-00003F3B0000}"/>
    <cellStyle name="Normal 3 3 2 3 2 7" xfId="14984" xr:uid="{00000000-0005-0000-0000-0000403B0000}"/>
    <cellStyle name="Normal 3 3 2 3 2 8" xfId="14985" xr:uid="{00000000-0005-0000-0000-0000413B0000}"/>
    <cellStyle name="Normal 3 3 2 3 3" xfId="14986" xr:uid="{00000000-0005-0000-0000-0000423B0000}"/>
    <cellStyle name="Normal 3 3 2 3 3 2" xfId="14987" xr:uid="{00000000-0005-0000-0000-0000433B0000}"/>
    <cellStyle name="Normal 3 3 2 3 3 2 2" xfId="14988" xr:uid="{00000000-0005-0000-0000-0000443B0000}"/>
    <cellStyle name="Normal 3 3 2 3 3 2 2 2" xfId="14989" xr:uid="{00000000-0005-0000-0000-0000453B0000}"/>
    <cellStyle name="Normal 3 3 2 3 3 2 2 3" xfId="14990" xr:uid="{00000000-0005-0000-0000-0000463B0000}"/>
    <cellStyle name="Normal 3 3 2 3 3 2 2 4" xfId="14991" xr:uid="{00000000-0005-0000-0000-0000473B0000}"/>
    <cellStyle name="Normal 3 3 2 3 3 2 3" xfId="14992" xr:uid="{00000000-0005-0000-0000-0000483B0000}"/>
    <cellStyle name="Normal 3 3 2 3 3 2 4" xfId="14993" xr:uid="{00000000-0005-0000-0000-0000493B0000}"/>
    <cellStyle name="Normal 3 3 2 3 3 2 5" xfId="14994" xr:uid="{00000000-0005-0000-0000-00004A3B0000}"/>
    <cellStyle name="Normal 3 3 2 3 3 3" xfId="14995" xr:uid="{00000000-0005-0000-0000-00004B3B0000}"/>
    <cellStyle name="Normal 3 3 2 3 3 3 2" xfId="14996" xr:uid="{00000000-0005-0000-0000-00004C3B0000}"/>
    <cellStyle name="Normal 3 3 2 3 3 3 3" xfId="14997" xr:uid="{00000000-0005-0000-0000-00004D3B0000}"/>
    <cellStyle name="Normal 3 3 2 3 3 3 4" xfId="14998" xr:uid="{00000000-0005-0000-0000-00004E3B0000}"/>
    <cellStyle name="Normal 3 3 2 3 3 4" xfId="14999" xr:uid="{00000000-0005-0000-0000-00004F3B0000}"/>
    <cellStyle name="Normal 3 3 2 3 3 5" xfId="15000" xr:uid="{00000000-0005-0000-0000-0000503B0000}"/>
    <cellStyle name="Normal 3 3 2 3 3 6" xfId="15001" xr:uid="{00000000-0005-0000-0000-0000513B0000}"/>
    <cellStyle name="Normal 3 3 2 3 4" xfId="15002" xr:uid="{00000000-0005-0000-0000-0000523B0000}"/>
    <cellStyle name="Normal 3 3 2 3 4 2" xfId="15003" xr:uid="{00000000-0005-0000-0000-0000533B0000}"/>
    <cellStyle name="Normal 3 3 2 3 4 2 2" xfId="15004" xr:uid="{00000000-0005-0000-0000-0000543B0000}"/>
    <cellStyle name="Normal 3 3 2 3 4 2 2 2" xfId="15005" xr:uid="{00000000-0005-0000-0000-0000553B0000}"/>
    <cellStyle name="Normal 3 3 2 3 4 2 2 3" xfId="15006" xr:uid="{00000000-0005-0000-0000-0000563B0000}"/>
    <cellStyle name="Normal 3 3 2 3 4 2 2 4" xfId="15007" xr:uid="{00000000-0005-0000-0000-0000573B0000}"/>
    <cellStyle name="Normal 3 3 2 3 4 2 3" xfId="15008" xr:uid="{00000000-0005-0000-0000-0000583B0000}"/>
    <cellStyle name="Normal 3 3 2 3 4 2 4" xfId="15009" xr:uid="{00000000-0005-0000-0000-0000593B0000}"/>
    <cellStyle name="Normal 3 3 2 3 4 2 5" xfId="15010" xr:uid="{00000000-0005-0000-0000-00005A3B0000}"/>
    <cellStyle name="Normal 3 3 2 3 4 3" xfId="15011" xr:uid="{00000000-0005-0000-0000-00005B3B0000}"/>
    <cellStyle name="Normal 3 3 2 3 4 3 2" xfId="15012" xr:uid="{00000000-0005-0000-0000-00005C3B0000}"/>
    <cellStyle name="Normal 3 3 2 3 4 3 3" xfId="15013" xr:uid="{00000000-0005-0000-0000-00005D3B0000}"/>
    <cellStyle name="Normal 3 3 2 3 4 3 4" xfId="15014" xr:uid="{00000000-0005-0000-0000-00005E3B0000}"/>
    <cellStyle name="Normal 3 3 2 3 4 4" xfId="15015" xr:uid="{00000000-0005-0000-0000-00005F3B0000}"/>
    <cellStyle name="Normal 3 3 2 3 4 5" xfId="15016" xr:uid="{00000000-0005-0000-0000-0000603B0000}"/>
    <cellStyle name="Normal 3 3 2 3 4 6" xfId="15017" xr:uid="{00000000-0005-0000-0000-0000613B0000}"/>
    <cellStyle name="Normal 3 3 2 3 5" xfId="15018" xr:uid="{00000000-0005-0000-0000-0000623B0000}"/>
    <cellStyle name="Normal 3 3 2 3 5 2" xfId="15019" xr:uid="{00000000-0005-0000-0000-0000633B0000}"/>
    <cellStyle name="Normal 3 3 2 3 5 2 2" xfId="15020" xr:uid="{00000000-0005-0000-0000-0000643B0000}"/>
    <cellStyle name="Normal 3 3 2 3 5 2 3" xfId="15021" xr:uid="{00000000-0005-0000-0000-0000653B0000}"/>
    <cellStyle name="Normal 3 3 2 3 5 2 4" xfId="15022" xr:uid="{00000000-0005-0000-0000-0000663B0000}"/>
    <cellStyle name="Normal 3 3 2 3 5 3" xfId="15023" xr:uid="{00000000-0005-0000-0000-0000673B0000}"/>
    <cellStyle name="Normal 3 3 2 3 5 4" xfId="15024" xr:uid="{00000000-0005-0000-0000-0000683B0000}"/>
    <cellStyle name="Normal 3 3 2 3 5 5" xfId="15025" xr:uid="{00000000-0005-0000-0000-0000693B0000}"/>
    <cellStyle name="Normal 3 3 2 3 6" xfId="15026" xr:uid="{00000000-0005-0000-0000-00006A3B0000}"/>
    <cellStyle name="Normal 3 3 2 3 6 2" xfId="15027" xr:uid="{00000000-0005-0000-0000-00006B3B0000}"/>
    <cellStyle name="Normal 3 3 2 3 6 3" xfId="15028" xr:uid="{00000000-0005-0000-0000-00006C3B0000}"/>
    <cellStyle name="Normal 3 3 2 3 6 4" xfId="15029" xr:uid="{00000000-0005-0000-0000-00006D3B0000}"/>
    <cellStyle name="Normal 3 3 2 3 7" xfId="15030" xr:uid="{00000000-0005-0000-0000-00006E3B0000}"/>
    <cellStyle name="Normal 3 3 2 3 8" xfId="15031" xr:uid="{00000000-0005-0000-0000-00006F3B0000}"/>
    <cellStyle name="Normal 3 3 2 3 9" xfId="15032" xr:uid="{00000000-0005-0000-0000-0000703B0000}"/>
    <cellStyle name="Normal 3 3 2 4" xfId="15033" xr:uid="{00000000-0005-0000-0000-0000713B0000}"/>
    <cellStyle name="Normal 3 3 2 4 2" xfId="15034" xr:uid="{00000000-0005-0000-0000-0000723B0000}"/>
    <cellStyle name="Normal 3 3 2 4 2 2" xfId="15035" xr:uid="{00000000-0005-0000-0000-0000733B0000}"/>
    <cellStyle name="Normal 3 3 2 4 2 2 2" xfId="15036" xr:uid="{00000000-0005-0000-0000-0000743B0000}"/>
    <cellStyle name="Normal 3 3 2 4 2 2 2 2" xfId="15037" xr:uid="{00000000-0005-0000-0000-0000753B0000}"/>
    <cellStyle name="Normal 3 3 2 4 2 2 2 2 2" xfId="15038" xr:uid="{00000000-0005-0000-0000-0000763B0000}"/>
    <cellStyle name="Normal 3 3 2 4 2 2 2 2 3" xfId="15039" xr:uid="{00000000-0005-0000-0000-0000773B0000}"/>
    <cellStyle name="Normal 3 3 2 4 2 2 2 2 4" xfId="15040" xr:uid="{00000000-0005-0000-0000-0000783B0000}"/>
    <cellStyle name="Normal 3 3 2 4 2 2 2 3" xfId="15041" xr:uid="{00000000-0005-0000-0000-0000793B0000}"/>
    <cellStyle name="Normal 3 3 2 4 2 2 2 4" xfId="15042" xr:uid="{00000000-0005-0000-0000-00007A3B0000}"/>
    <cellStyle name="Normal 3 3 2 4 2 2 2 5" xfId="15043" xr:uid="{00000000-0005-0000-0000-00007B3B0000}"/>
    <cellStyle name="Normal 3 3 2 4 2 2 3" xfId="15044" xr:uid="{00000000-0005-0000-0000-00007C3B0000}"/>
    <cellStyle name="Normal 3 3 2 4 2 2 3 2" xfId="15045" xr:uid="{00000000-0005-0000-0000-00007D3B0000}"/>
    <cellStyle name="Normal 3 3 2 4 2 2 3 3" xfId="15046" xr:uid="{00000000-0005-0000-0000-00007E3B0000}"/>
    <cellStyle name="Normal 3 3 2 4 2 2 3 4" xfId="15047" xr:uid="{00000000-0005-0000-0000-00007F3B0000}"/>
    <cellStyle name="Normal 3 3 2 4 2 2 4" xfId="15048" xr:uid="{00000000-0005-0000-0000-0000803B0000}"/>
    <cellStyle name="Normal 3 3 2 4 2 2 5" xfId="15049" xr:uid="{00000000-0005-0000-0000-0000813B0000}"/>
    <cellStyle name="Normal 3 3 2 4 2 2 6" xfId="15050" xr:uid="{00000000-0005-0000-0000-0000823B0000}"/>
    <cellStyle name="Normal 3 3 2 4 2 3" xfId="15051" xr:uid="{00000000-0005-0000-0000-0000833B0000}"/>
    <cellStyle name="Normal 3 3 2 4 2 3 2" xfId="15052" xr:uid="{00000000-0005-0000-0000-0000843B0000}"/>
    <cellStyle name="Normal 3 3 2 4 2 3 2 2" xfId="15053" xr:uid="{00000000-0005-0000-0000-0000853B0000}"/>
    <cellStyle name="Normal 3 3 2 4 2 3 2 2 2" xfId="15054" xr:uid="{00000000-0005-0000-0000-0000863B0000}"/>
    <cellStyle name="Normal 3 3 2 4 2 3 2 2 3" xfId="15055" xr:uid="{00000000-0005-0000-0000-0000873B0000}"/>
    <cellStyle name="Normal 3 3 2 4 2 3 2 2 4" xfId="15056" xr:uid="{00000000-0005-0000-0000-0000883B0000}"/>
    <cellStyle name="Normal 3 3 2 4 2 3 2 3" xfId="15057" xr:uid="{00000000-0005-0000-0000-0000893B0000}"/>
    <cellStyle name="Normal 3 3 2 4 2 3 2 4" xfId="15058" xr:uid="{00000000-0005-0000-0000-00008A3B0000}"/>
    <cellStyle name="Normal 3 3 2 4 2 3 2 5" xfId="15059" xr:uid="{00000000-0005-0000-0000-00008B3B0000}"/>
    <cellStyle name="Normal 3 3 2 4 2 3 3" xfId="15060" xr:uid="{00000000-0005-0000-0000-00008C3B0000}"/>
    <cellStyle name="Normal 3 3 2 4 2 3 3 2" xfId="15061" xr:uid="{00000000-0005-0000-0000-00008D3B0000}"/>
    <cellStyle name="Normal 3 3 2 4 2 3 3 3" xfId="15062" xr:uid="{00000000-0005-0000-0000-00008E3B0000}"/>
    <cellStyle name="Normal 3 3 2 4 2 3 3 4" xfId="15063" xr:uid="{00000000-0005-0000-0000-00008F3B0000}"/>
    <cellStyle name="Normal 3 3 2 4 2 3 4" xfId="15064" xr:uid="{00000000-0005-0000-0000-0000903B0000}"/>
    <cellStyle name="Normal 3 3 2 4 2 3 5" xfId="15065" xr:uid="{00000000-0005-0000-0000-0000913B0000}"/>
    <cellStyle name="Normal 3 3 2 4 2 3 6" xfId="15066" xr:uid="{00000000-0005-0000-0000-0000923B0000}"/>
    <cellStyle name="Normal 3 3 2 4 2 4" xfId="15067" xr:uid="{00000000-0005-0000-0000-0000933B0000}"/>
    <cellStyle name="Normal 3 3 2 4 2 4 2" xfId="15068" xr:uid="{00000000-0005-0000-0000-0000943B0000}"/>
    <cellStyle name="Normal 3 3 2 4 2 4 2 2" xfId="15069" xr:uid="{00000000-0005-0000-0000-0000953B0000}"/>
    <cellStyle name="Normal 3 3 2 4 2 4 2 3" xfId="15070" xr:uid="{00000000-0005-0000-0000-0000963B0000}"/>
    <cellStyle name="Normal 3 3 2 4 2 4 2 4" xfId="15071" xr:uid="{00000000-0005-0000-0000-0000973B0000}"/>
    <cellStyle name="Normal 3 3 2 4 2 4 3" xfId="15072" xr:uid="{00000000-0005-0000-0000-0000983B0000}"/>
    <cellStyle name="Normal 3 3 2 4 2 4 4" xfId="15073" xr:uid="{00000000-0005-0000-0000-0000993B0000}"/>
    <cellStyle name="Normal 3 3 2 4 2 4 5" xfId="15074" xr:uid="{00000000-0005-0000-0000-00009A3B0000}"/>
    <cellStyle name="Normal 3 3 2 4 2 5" xfId="15075" xr:uid="{00000000-0005-0000-0000-00009B3B0000}"/>
    <cellStyle name="Normal 3 3 2 4 2 5 2" xfId="15076" xr:uid="{00000000-0005-0000-0000-00009C3B0000}"/>
    <cellStyle name="Normal 3 3 2 4 2 5 3" xfId="15077" xr:uid="{00000000-0005-0000-0000-00009D3B0000}"/>
    <cellStyle name="Normal 3 3 2 4 2 5 4" xfId="15078" xr:uid="{00000000-0005-0000-0000-00009E3B0000}"/>
    <cellStyle name="Normal 3 3 2 4 2 6" xfId="15079" xr:uid="{00000000-0005-0000-0000-00009F3B0000}"/>
    <cellStyle name="Normal 3 3 2 4 2 7" xfId="15080" xr:uid="{00000000-0005-0000-0000-0000A03B0000}"/>
    <cellStyle name="Normal 3 3 2 4 2 8" xfId="15081" xr:uid="{00000000-0005-0000-0000-0000A13B0000}"/>
    <cellStyle name="Normal 3 3 2 4 3" xfId="15082" xr:uid="{00000000-0005-0000-0000-0000A23B0000}"/>
    <cellStyle name="Normal 3 3 2 4 3 2" xfId="15083" xr:uid="{00000000-0005-0000-0000-0000A33B0000}"/>
    <cellStyle name="Normal 3 3 2 4 3 2 2" xfId="15084" xr:uid="{00000000-0005-0000-0000-0000A43B0000}"/>
    <cellStyle name="Normal 3 3 2 4 3 2 2 2" xfId="15085" xr:uid="{00000000-0005-0000-0000-0000A53B0000}"/>
    <cellStyle name="Normal 3 3 2 4 3 2 2 3" xfId="15086" xr:uid="{00000000-0005-0000-0000-0000A63B0000}"/>
    <cellStyle name="Normal 3 3 2 4 3 2 2 4" xfId="15087" xr:uid="{00000000-0005-0000-0000-0000A73B0000}"/>
    <cellStyle name="Normal 3 3 2 4 3 2 3" xfId="15088" xr:uid="{00000000-0005-0000-0000-0000A83B0000}"/>
    <cellStyle name="Normal 3 3 2 4 3 2 4" xfId="15089" xr:uid="{00000000-0005-0000-0000-0000A93B0000}"/>
    <cellStyle name="Normal 3 3 2 4 3 2 5" xfId="15090" xr:uid="{00000000-0005-0000-0000-0000AA3B0000}"/>
    <cellStyle name="Normal 3 3 2 4 3 3" xfId="15091" xr:uid="{00000000-0005-0000-0000-0000AB3B0000}"/>
    <cellStyle name="Normal 3 3 2 4 3 3 2" xfId="15092" xr:uid="{00000000-0005-0000-0000-0000AC3B0000}"/>
    <cellStyle name="Normal 3 3 2 4 3 3 3" xfId="15093" xr:uid="{00000000-0005-0000-0000-0000AD3B0000}"/>
    <cellStyle name="Normal 3 3 2 4 3 3 4" xfId="15094" xr:uid="{00000000-0005-0000-0000-0000AE3B0000}"/>
    <cellStyle name="Normal 3 3 2 4 3 4" xfId="15095" xr:uid="{00000000-0005-0000-0000-0000AF3B0000}"/>
    <cellStyle name="Normal 3 3 2 4 3 5" xfId="15096" xr:uid="{00000000-0005-0000-0000-0000B03B0000}"/>
    <cellStyle name="Normal 3 3 2 4 3 6" xfId="15097" xr:uid="{00000000-0005-0000-0000-0000B13B0000}"/>
    <cellStyle name="Normal 3 3 2 4 4" xfId="15098" xr:uid="{00000000-0005-0000-0000-0000B23B0000}"/>
    <cellStyle name="Normal 3 3 2 4 4 2" xfId="15099" xr:uid="{00000000-0005-0000-0000-0000B33B0000}"/>
    <cellStyle name="Normal 3 3 2 4 4 2 2" xfId="15100" xr:uid="{00000000-0005-0000-0000-0000B43B0000}"/>
    <cellStyle name="Normal 3 3 2 4 4 2 2 2" xfId="15101" xr:uid="{00000000-0005-0000-0000-0000B53B0000}"/>
    <cellStyle name="Normal 3 3 2 4 4 2 2 3" xfId="15102" xr:uid="{00000000-0005-0000-0000-0000B63B0000}"/>
    <cellStyle name="Normal 3 3 2 4 4 2 2 4" xfId="15103" xr:uid="{00000000-0005-0000-0000-0000B73B0000}"/>
    <cellStyle name="Normal 3 3 2 4 4 2 3" xfId="15104" xr:uid="{00000000-0005-0000-0000-0000B83B0000}"/>
    <cellStyle name="Normal 3 3 2 4 4 2 4" xfId="15105" xr:uid="{00000000-0005-0000-0000-0000B93B0000}"/>
    <cellStyle name="Normal 3 3 2 4 4 2 5" xfId="15106" xr:uid="{00000000-0005-0000-0000-0000BA3B0000}"/>
    <cellStyle name="Normal 3 3 2 4 4 3" xfId="15107" xr:uid="{00000000-0005-0000-0000-0000BB3B0000}"/>
    <cellStyle name="Normal 3 3 2 4 4 3 2" xfId="15108" xr:uid="{00000000-0005-0000-0000-0000BC3B0000}"/>
    <cellStyle name="Normal 3 3 2 4 4 3 3" xfId="15109" xr:uid="{00000000-0005-0000-0000-0000BD3B0000}"/>
    <cellStyle name="Normal 3 3 2 4 4 3 4" xfId="15110" xr:uid="{00000000-0005-0000-0000-0000BE3B0000}"/>
    <cellStyle name="Normal 3 3 2 4 4 4" xfId="15111" xr:uid="{00000000-0005-0000-0000-0000BF3B0000}"/>
    <cellStyle name="Normal 3 3 2 4 4 5" xfId="15112" xr:uid="{00000000-0005-0000-0000-0000C03B0000}"/>
    <cellStyle name="Normal 3 3 2 4 4 6" xfId="15113" xr:uid="{00000000-0005-0000-0000-0000C13B0000}"/>
    <cellStyle name="Normal 3 3 2 4 5" xfId="15114" xr:uid="{00000000-0005-0000-0000-0000C23B0000}"/>
    <cellStyle name="Normal 3 3 2 4 5 2" xfId="15115" xr:uid="{00000000-0005-0000-0000-0000C33B0000}"/>
    <cellStyle name="Normal 3 3 2 4 5 2 2" xfId="15116" xr:uid="{00000000-0005-0000-0000-0000C43B0000}"/>
    <cellStyle name="Normal 3 3 2 4 5 2 3" xfId="15117" xr:uid="{00000000-0005-0000-0000-0000C53B0000}"/>
    <cellStyle name="Normal 3 3 2 4 5 2 4" xfId="15118" xr:uid="{00000000-0005-0000-0000-0000C63B0000}"/>
    <cellStyle name="Normal 3 3 2 4 5 3" xfId="15119" xr:uid="{00000000-0005-0000-0000-0000C73B0000}"/>
    <cellStyle name="Normal 3 3 2 4 5 4" xfId="15120" xr:uid="{00000000-0005-0000-0000-0000C83B0000}"/>
    <cellStyle name="Normal 3 3 2 4 5 5" xfId="15121" xr:uid="{00000000-0005-0000-0000-0000C93B0000}"/>
    <cellStyle name="Normal 3 3 2 4 6" xfId="15122" xr:uid="{00000000-0005-0000-0000-0000CA3B0000}"/>
    <cellStyle name="Normal 3 3 2 4 6 2" xfId="15123" xr:uid="{00000000-0005-0000-0000-0000CB3B0000}"/>
    <cellStyle name="Normal 3 3 2 4 6 3" xfId="15124" xr:uid="{00000000-0005-0000-0000-0000CC3B0000}"/>
    <cellStyle name="Normal 3 3 2 4 6 4" xfId="15125" xr:uid="{00000000-0005-0000-0000-0000CD3B0000}"/>
    <cellStyle name="Normal 3 3 2 4 7" xfId="15126" xr:uid="{00000000-0005-0000-0000-0000CE3B0000}"/>
    <cellStyle name="Normal 3 3 2 4 8" xfId="15127" xr:uid="{00000000-0005-0000-0000-0000CF3B0000}"/>
    <cellStyle name="Normal 3 3 2 4 9" xfId="15128" xr:uid="{00000000-0005-0000-0000-0000D03B0000}"/>
    <cellStyle name="Normal 3 3 2 5" xfId="15129" xr:uid="{00000000-0005-0000-0000-0000D13B0000}"/>
    <cellStyle name="Normal 3 3 2 5 2" xfId="15130" xr:uid="{00000000-0005-0000-0000-0000D23B0000}"/>
    <cellStyle name="Normal 3 3 2 5 2 2" xfId="15131" xr:uid="{00000000-0005-0000-0000-0000D33B0000}"/>
    <cellStyle name="Normal 3 3 2 5 2 2 2" xfId="15132" xr:uid="{00000000-0005-0000-0000-0000D43B0000}"/>
    <cellStyle name="Normal 3 3 2 5 2 2 2 2" xfId="15133" xr:uid="{00000000-0005-0000-0000-0000D53B0000}"/>
    <cellStyle name="Normal 3 3 2 5 2 2 2 3" xfId="15134" xr:uid="{00000000-0005-0000-0000-0000D63B0000}"/>
    <cellStyle name="Normal 3 3 2 5 2 2 2 4" xfId="15135" xr:uid="{00000000-0005-0000-0000-0000D73B0000}"/>
    <cellStyle name="Normal 3 3 2 5 2 2 3" xfId="15136" xr:uid="{00000000-0005-0000-0000-0000D83B0000}"/>
    <cellStyle name="Normal 3 3 2 5 2 2 4" xfId="15137" xr:uid="{00000000-0005-0000-0000-0000D93B0000}"/>
    <cellStyle name="Normal 3 3 2 5 2 2 5" xfId="15138" xr:uid="{00000000-0005-0000-0000-0000DA3B0000}"/>
    <cellStyle name="Normal 3 3 2 5 2 3" xfId="15139" xr:uid="{00000000-0005-0000-0000-0000DB3B0000}"/>
    <cellStyle name="Normal 3 3 2 5 2 3 2" xfId="15140" xr:uid="{00000000-0005-0000-0000-0000DC3B0000}"/>
    <cellStyle name="Normal 3 3 2 5 2 3 3" xfId="15141" xr:uid="{00000000-0005-0000-0000-0000DD3B0000}"/>
    <cellStyle name="Normal 3 3 2 5 2 3 4" xfId="15142" xr:uid="{00000000-0005-0000-0000-0000DE3B0000}"/>
    <cellStyle name="Normal 3 3 2 5 2 4" xfId="15143" xr:uid="{00000000-0005-0000-0000-0000DF3B0000}"/>
    <cellStyle name="Normal 3 3 2 5 2 5" xfId="15144" xr:uid="{00000000-0005-0000-0000-0000E03B0000}"/>
    <cellStyle name="Normal 3 3 2 5 2 6" xfId="15145" xr:uid="{00000000-0005-0000-0000-0000E13B0000}"/>
    <cellStyle name="Normal 3 3 2 5 3" xfId="15146" xr:uid="{00000000-0005-0000-0000-0000E23B0000}"/>
    <cellStyle name="Normal 3 3 2 5 3 2" xfId="15147" xr:uid="{00000000-0005-0000-0000-0000E33B0000}"/>
    <cellStyle name="Normal 3 3 2 5 3 2 2" xfId="15148" xr:uid="{00000000-0005-0000-0000-0000E43B0000}"/>
    <cellStyle name="Normal 3 3 2 5 3 2 2 2" xfId="15149" xr:uid="{00000000-0005-0000-0000-0000E53B0000}"/>
    <cellStyle name="Normal 3 3 2 5 3 2 2 3" xfId="15150" xr:uid="{00000000-0005-0000-0000-0000E63B0000}"/>
    <cellStyle name="Normal 3 3 2 5 3 2 2 4" xfId="15151" xr:uid="{00000000-0005-0000-0000-0000E73B0000}"/>
    <cellStyle name="Normal 3 3 2 5 3 2 3" xfId="15152" xr:uid="{00000000-0005-0000-0000-0000E83B0000}"/>
    <cellStyle name="Normal 3 3 2 5 3 2 4" xfId="15153" xr:uid="{00000000-0005-0000-0000-0000E93B0000}"/>
    <cellStyle name="Normal 3 3 2 5 3 2 5" xfId="15154" xr:uid="{00000000-0005-0000-0000-0000EA3B0000}"/>
    <cellStyle name="Normal 3 3 2 5 3 3" xfId="15155" xr:uid="{00000000-0005-0000-0000-0000EB3B0000}"/>
    <cellStyle name="Normal 3 3 2 5 3 3 2" xfId="15156" xr:uid="{00000000-0005-0000-0000-0000EC3B0000}"/>
    <cellStyle name="Normal 3 3 2 5 3 3 3" xfId="15157" xr:uid="{00000000-0005-0000-0000-0000ED3B0000}"/>
    <cellStyle name="Normal 3 3 2 5 3 3 4" xfId="15158" xr:uid="{00000000-0005-0000-0000-0000EE3B0000}"/>
    <cellStyle name="Normal 3 3 2 5 3 4" xfId="15159" xr:uid="{00000000-0005-0000-0000-0000EF3B0000}"/>
    <cellStyle name="Normal 3 3 2 5 3 5" xfId="15160" xr:uid="{00000000-0005-0000-0000-0000F03B0000}"/>
    <cellStyle name="Normal 3 3 2 5 3 6" xfId="15161" xr:uid="{00000000-0005-0000-0000-0000F13B0000}"/>
    <cellStyle name="Normal 3 3 2 5 4" xfId="15162" xr:uid="{00000000-0005-0000-0000-0000F23B0000}"/>
    <cellStyle name="Normal 3 3 2 5 4 2" xfId="15163" xr:uid="{00000000-0005-0000-0000-0000F33B0000}"/>
    <cellStyle name="Normal 3 3 2 5 4 2 2" xfId="15164" xr:uid="{00000000-0005-0000-0000-0000F43B0000}"/>
    <cellStyle name="Normal 3 3 2 5 4 2 3" xfId="15165" xr:uid="{00000000-0005-0000-0000-0000F53B0000}"/>
    <cellStyle name="Normal 3 3 2 5 4 2 4" xfId="15166" xr:uid="{00000000-0005-0000-0000-0000F63B0000}"/>
    <cellStyle name="Normal 3 3 2 5 4 3" xfId="15167" xr:uid="{00000000-0005-0000-0000-0000F73B0000}"/>
    <cellStyle name="Normal 3 3 2 5 4 4" xfId="15168" xr:uid="{00000000-0005-0000-0000-0000F83B0000}"/>
    <cellStyle name="Normal 3 3 2 5 4 5" xfId="15169" xr:uid="{00000000-0005-0000-0000-0000F93B0000}"/>
    <cellStyle name="Normal 3 3 2 5 5" xfId="15170" xr:uid="{00000000-0005-0000-0000-0000FA3B0000}"/>
    <cellStyle name="Normal 3 3 2 5 5 2" xfId="15171" xr:uid="{00000000-0005-0000-0000-0000FB3B0000}"/>
    <cellStyle name="Normal 3 3 2 5 5 3" xfId="15172" xr:uid="{00000000-0005-0000-0000-0000FC3B0000}"/>
    <cellStyle name="Normal 3 3 2 5 5 4" xfId="15173" xr:uid="{00000000-0005-0000-0000-0000FD3B0000}"/>
    <cellStyle name="Normal 3 3 2 5 6" xfId="15174" xr:uid="{00000000-0005-0000-0000-0000FE3B0000}"/>
    <cellStyle name="Normal 3 3 2 5 7" xfId="15175" xr:uid="{00000000-0005-0000-0000-0000FF3B0000}"/>
    <cellStyle name="Normal 3 3 2 5 8" xfId="15176" xr:uid="{00000000-0005-0000-0000-0000003C0000}"/>
    <cellStyle name="Normal 3 3 2 6" xfId="15177" xr:uid="{00000000-0005-0000-0000-0000013C0000}"/>
    <cellStyle name="Normal 3 3 2 6 2" xfId="15178" xr:uid="{00000000-0005-0000-0000-0000023C0000}"/>
    <cellStyle name="Normal 3 3 2 6 2 2" xfId="15179" xr:uid="{00000000-0005-0000-0000-0000033C0000}"/>
    <cellStyle name="Normal 3 3 2 6 2 2 2" xfId="15180" xr:uid="{00000000-0005-0000-0000-0000043C0000}"/>
    <cellStyle name="Normal 3 3 2 6 2 2 2 2" xfId="15181" xr:uid="{00000000-0005-0000-0000-0000053C0000}"/>
    <cellStyle name="Normal 3 3 2 6 2 2 2 3" xfId="15182" xr:uid="{00000000-0005-0000-0000-0000063C0000}"/>
    <cellStyle name="Normal 3 3 2 6 2 2 2 4" xfId="15183" xr:uid="{00000000-0005-0000-0000-0000073C0000}"/>
    <cellStyle name="Normal 3 3 2 6 2 2 3" xfId="15184" xr:uid="{00000000-0005-0000-0000-0000083C0000}"/>
    <cellStyle name="Normal 3 3 2 6 2 2 4" xfId="15185" xr:uid="{00000000-0005-0000-0000-0000093C0000}"/>
    <cellStyle name="Normal 3 3 2 6 2 2 5" xfId="15186" xr:uid="{00000000-0005-0000-0000-00000A3C0000}"/>
    <cellStyle name="Normal 3 3 2 6 2 3" xfId="15187" xr:uid="{00000000-0005-0000-0000-00000B3C0000}"/>
    <cellStyle name="Normal 3 3 2 6 2 3 2" xfId="15188" xr:uid="{00000000-0005-0000-0000-00000C3C0000}"/>
    <cellStyle name="Normal 3 3 2 6 2 3 3" xfId="15189" xr:uid="{00000000-0005-0000-0000-00000D3C0000}"/>
    <cellStyle name="Normal 3 3 2 6 2 3 4" xfId="15190" xr:uid="{00000000-0005-0000-0000-00000E3C0000}"/>
    <cellStyle name="Normal 3 3 2 6 2 4" xfId="15191" xr:uid="{00000000-0005-0000-0000-00000F3C0000}"/>
    <cellStyle name="Normal 3 3 2 6 2 5" xfId="15192" xr:uid="{00000000-0005-0000-0000-0000103C0000}"/>
    <cellStyle name="Normal 3 3 2 6 2 6" xfId="15193" xr:uid="{00000000-0005-0000-0000-0000113C0000}"/>
    <cellStyle name="Normal 3 3 2 6 3" xfId="15194" xr:uid="{00000000-0005-0000-0000-0000123C0000}"/>
    <cellStyle name="Normal 3 3 2 6 3 2" xfId="15195" xr:uid="{00000000-0005-0000-0000-0000133C0000}"/>
    <cellStyle name="Normal 3 3 2 6 3 2 2" xfId="15196" xr:uid="{00000000-0005-0000-0000-0000143C0000}"/>
    <cellStyle name="Normal 3 3 2 6 3 2 2 2" xfId="15197" xr:uid="{00000000-0005-0000-0000-0000153C0000}"/>
    <cellStyle name="Normal 3 3 2 6 3 2 2 3" xfId="15198" xr:uid="{00000000-0005-0000-0000-0000163C0000}"/>
    <cellStyle name="Normal 3 3 2 6 3 2 2 4" xfId="15199" xr:uid="{00000000-0005-0000-0000-0000173C0000}"/>
    <cellStyle name="Normal 3 3 2 6 3 2 3" xfId="15200" xr:uid="{00000000-0005-0000-0000-0000183C0000}"/>
    <cellStyle name="Normal 3 3 2 6 3 2 4" xfId="15201" xr:uid="{00000000-0005-0000-0000-0000193C0000}"/>
    <cellStyle name="Normal 3 3 2 6 3 2 5" xfId="15202" xr:uid="{00000000-0005-0000-0000-00001A3C0000}"/>
    <cellStyle name="Normal 3 3 2 6 3 3" xfId="15203" xr:uid="{00000000-0005-0000-0000-00001B3C0000}"/>
    <cellStyle name="Normal 3 3 2 6 3 3 2" xfId="15204" xr:uid="{00000000-0005-0000-0000-00001C3C0000}"/>
    <cellStyle name="Normal 3 3 2 6 3 3 3" xfId="15205" xr:uid="{00000000-0005-0000-0000-00001D3C0000}"/>
    <cellStyle name="Normal 3 3 2 6 3 3 4" xfId="15206" xr:uid="{00000000-0005-0000-0000-00001E3C0000}"/>
    <cellStyle name="Normal 3 3 2 6 3 4" xfId="15207" xr:uid="{00000000-0005-0000-0000-00001F3C0000}"/>
    <cellStyle name="Normal 3 3 2 6 3 5" xfId="15208" xr:uid="{00000000-0005-0000-0000-0000203C0000}"/>
    <cellStyle name="Normal 3 3 2 6 3 6" xfId="15209" xr:uid="{00000000-0005-0000-0000-0000213C0000}"/>
    <cellStyle name="Normal 3 3 2 6 4" xfId="15210" xr:uid="{00000000-0005-0000-0000-0000223C0000}"/>
    <cellStyle name="Normal 3 3 2 6 4 2" xfId="15211" xr:uid="{00000000-0005-0000-0000-0000233C0000}"/>
    <cellStyle name="Normal 3 3 2 6 4 2 2" xfId="15212" xr:uid="{00000000-0005-0000-0000-0000243C0000}"/>
    <cellStyle name="Normal 3 3 2 6 4 2 3" xfId="15213" xr:uid="{00000000-0005-0000-0000-0000253C0000}"/>
    <cellStyle name="Normal 3 3 2 6 4 2 4" xfId="15214" xr:uid="{00000000-0005-0000-0000-0000263C0000}"/>
    <cellStyle name="Normal 3 3 2 6 4 3" xfId="15215" xr:uid="{00000000-0005-0000-0000-0000273C0000}"/>
    <cellStyle name="Normal 3 3 2 6 4 4" xfId="15216" xr:uid="{00000000-0005-0000-0000-0000283C0000}"/>
    <cellStyle name="Normal 3 3 2 6 4 5" xfId="15217" xr:uid="{00000000-0005-0000-0000-0000293C0000}"/>
    <cellStyle name="Normal 3 3 2 6 5" xfId="15218" xr:uid="{00000000-0005-0000-0000-00002A3C0000}"/>
    <cellStyle name="Normal 3 3 2 6 5 2" xfId="15219" xr:uid="{00000000-0005-0000-0000-00002B3C0000}"/>
    <cellStyle name="Normal 3 3 2 6 5 3" xfId="15220" xr:uid="{00000000-0005-0000-0000-00002C3C0000}"/>
    <cellStyle name="Normal 3 3 2 6 5 4" xfId="15221" xr:uid="{00000000-0005-0000-0000-00002D3C0000}"/>
    <cellStyle name="Normal 3 3 2 6 6" xfId="15222" xr:uid="{00000000-0005-0000-0000-00002E3C0000}"/>
    <cellStyle name="Normal 3 3 2 6 7" xfId="15223" xr:uid="{00000000-0005-0000-0000-00002F3C0000}"/>
    <cellStyle name="Normal 3 3 2 6 8" xfId="15224" xr:uid="{00000000-0005-0000-0000-0000303C0000}"/>
    <cellStyle name="Normal 3 3 2 7" xfId="15225" xr:uid="{00000000-0005-0000-0000-0000313C0000}"/>
    <cellStyle name="Normal 3 3 2 7 2" xfId="15226" xr:uid="{00000000-0005-0000-0000-0000323C0000}"/>
    <cellStyle name="Normal 3 3 2 7 2 2" xfId="15227" xr:uid="{00000000-0005-0000-0000-0000333C0000}"/>
    <cellStyle name="Normal 3 3 2 7 2 2 2" xfId="15228" xr:uid="{00000000-0005-0000-0000-0000343C0000}"/>
    <cellStyle name="Normal 3 3 2 7 2 2 3" xfId="15229" xr:uid="{00000000-0005-0000-0000-0000353C0000}"/>
    <cellStyle name="Normal 3 3 2 7 2 2 4" xfId="15230" xr:uid="{00000000-0005-0000-0000-0000363C0000}"/>
    <cellStyle name="Normal 3 3 2 7 2 3" xfId="15231" xr:uid="{00000000-0005-0000-0000-0000373C0000}"/>
    <cellStyle name="Normal 3 3 2 7 2 4" xfId="15232" xr:uid="{00000000-0005-0000-0000-0000383C0000}"/>
    <cellStyle name="Normal 3 3 2 7 2 5" xfId="15233" xr:uid="{00000000-0005-0000-0000-0000393C0000}"/>
    <cellStyle name="Normal 3 3 2 7 3" xfId="15234" xr:uid="{00000000-0005-0000-0000-00003A3C0000}"/>
    <cellStyle name="Normal 3 3 2 7 3 2" xfId="15235" xr:uid="{00000000-0005-0000-0000-00003B3C0000}"/>
    <cellStyle name="Normal 3 3 2 7 3 3" xfId="15236" xr:uid="{00000000-0005-0000-0000-00003C3C0000}"/>
    <cellStyle name="Normal 3 3 2 7 3 4" xfId="15237" xr:uid="{00000000-0005-0000-0000-00003D3C0000}"/>
    <cellStyle name="Normal 3 3 2 7 4" xfId="15238" xr:uid="{00000000-0005-0000-0000-00003E3C0000}"/>
    <cellStyle name="Normal 3 3 2 7 5" xfId="15239" xr:uid="{00000000-0005-0000-0000-00003F3C0000}"/>
    <cellStyle name="Normal 3 3 2 7 6" xfId="15240" xr:uid="{00000000-0005-0000-0000-0000403C0000}"/>
    <cellStyle name="Normal 3 3 2 8" xfId="15241" xr:uid="{00000000-0005-0000-0000-0000413C0000}"/>
    <cellStyle name="Normal 3 3 2 8 2" xfId="15242" xr:uid="{00000000-0005-0000-0000-0000423C0000}"/>
    <cellStyle name="Normal 3 3 2 8 2 2" xfId="15243" xr:uid="{00000000-0005-0000-0000-0000433C0000}"/>
    <cellStyle name="Normal 3 3 2 8 2 2 2" xfId="15244" xr:uid="{00000000-0005-0000-0000-0000443C0000}"/>
    <cellStyle name="Normal 3 3 2 8 2 2 3" xfId="15245" xr:uid="{00000000-0005-0000-0000-0000453C0000}"/>
    <cellStyle name="Normal 3 3 2 8 2 2 4" xfId="15246" xr:uid="{00000000-0005-0000-0000-0000463C0000}"/>
    <cellStyle name="Normal 3 3 2 8 2 3" xfId="15247" xr:uid="{00000000-0005-0000-0000-0000473C0000}"/>
    <cellStyle name="Normal 3 3 2 8 2 4" xfId="15248" xr:uid="{00000000-0005-0000-0000-0000483C0000}"/>
    <cellStyle name="Normal 3 3 2 8 2 5" xfId="15249" xr:uid="{00000000-0005-0000-0000-0000493C0000}"/>
    <cellStyle name="Normal 3 3 2 8 3" xfId="15250" xr:uid="{00000000-0005-0000-0000-00004A3C0000}"/>
    <cellStyle name="Normal 3 3 2 8 3 2" xfId="15251" xr:uid="{00000000-0005-0000-0000-00004B3C0000}"/>
    <cellStyle name="Normal 3 3 2 8 3 3" xfId="15252" xr:uid="{00000000-0005-0000-0000-00004C3C0000}"/>
    <cellStyle name="Normal 3 3 2 8 3 4" xfId="15253" xr:uid="{00000000-0005-0000-0000-00004D3C0000}"/>
    <cellStyle name="Normal 3 3 2 8 4" xfId="15254" xr:uid="{00000000-0005-0000-0000-00004E3C0000}"/>
    <cellStyle name="Normal 3 3 2 8 5" xfId="15255" xr:uid="{00000000-0005-0000-0000-00004F3C0000}"/>
    <cellStyle name="Normal 3 3 2 8 6" xfId="15256" xr:uid="{00000000-0005-0000-0000-0000503C0000}"/>
    <cellStyle name="Normal 3 3 2 9" xfId="15257" xr:uid="{00000000-0005-0000-0000-0000513C0000}"/>
    <cellStyle name="Normal 3 3 3" xfId="15258" xr:uid="{00000000-0005-0000-0000-0000523C0000}"/>
    <cellStyle name="Normal 3 3 3 10" xfId="15259" xr:uid="{00000000-0005-0000-0000-0000533C0000}"/>
    <cellStyle name="Normal 3 3 3 2" xfId="15260" xr:uid="{00000000-0005-0000-0000-0000543C0000}"/>
    <cellStyle name="Normal 3 3 3 2 2" xfId="15261" xr:uid="{00000000-0005-0000-0000-0000553C0000}"/>
    <cellStyle name="Normal 3 3 3 2 2 2" xfId="15262" xr:uid="{00000000-0005-0000-0000-0000563C0000}"/>
    <cellStyle name="Normal 3 3 3 2 2 2 2" xfId="15263" xr:uid="{00000000-0005-0000-0000-0000573C0000}"/>
    <cellStyle name="Normal 3 3 3 2 2 2 2 2" xfId="15264" xr:uid="{00000000-0005-0000-0000-0000583C0000}"/>
    <cellStyle name="Normal 3 3 3 2 2 2 2 3" xfId="15265" xr:uid="{00000000-0005-0000-0000-0000593C0000}"/>
    <cellStyle name="Normal 3 3 3 2 2 2 2 4" xfId="15266" xr:uid="{00000000-0005-0000-0000-00005A3C0000}"/>
    <cellStyle name="Normal 3 3 3 2 2 2 3" xfId="15267" xr:uid="{00000000-0005-0000-0000-00005B3C0000}"/>
    <cellStyle name="Normal 3 3 3 2 2 2 4" xfId="15268" xr:uid="{00000000-0005-0000-0000-00005C3C0000}"/>
    <cellStyle name="Normal 3 3 3 2 2 2 5" xfId="15269" xr:uid="{00000000-0005-0000-0000-00005D3C0000}"/>
    <cellStyle name="Normal 3 3 3 2 2 3" xfId="15270" xr:uid="{00000000-0005-0000-0000-00005E3C0000}"/>
    <cellStyle name="Normal 3 3 3 2 2 3 2" xfId="15271" xr:uid="{00000000-0005-0000-0000-00005F3C0000}"/>
    <cellStyle name="Normal 3 3 3 2 2 3 3" xfId="15272" xr:uid="{00000000-0005-0000-0000-0000603C0000}"/>
    <cellStyle name="Normal 3 3 3 2 2 3 4" xfId="15273" xr:uid="{00000000-0005-0000-0000-0000613C0000}"/>
    <cellStyle name="Normal 3 3 3 2 2 4" xfId="15274" xr:uid="{00000000-0005-0000-0000-0000623C0000}"/>
    <cellStyle name="Normal 3 3 3 2 2 5" xfId="15275" xr:uid="{00000000-0005-0000-0000-0000633C0000}"/>
    <cellStyle name="Normal 3 3 3 2 2 6" xfId="15276" xr:uid="{00000000-0005-0000-0000-0000643C0000}"/>
    <cellStyle name="Normal 3 3 3 2 3" xfId="15277" xr:uid="{00000000-0005-0000-0000-0000653C0000}"/>
    <cellStyle name="Normal 3 3 3 2 3 2" xfId="15278" xr:uid="{00000000-0005-0000-0000-0000663C0000}"/>
    <cellStyle name="Normal 3 3 3 2 3 2 2" xfId="15279" xr:uid="{00000000-0005-0000-0000-0000673C0000}"/>
    <cellStyle name="Normal 3 3 3 2 3 2 2 2" xfId="15280" xr:uid="{00000000-0005-0000-0000-0000683C0000}"/>
    <cellStyle name="Normal 3 3 3 2 3 2 2 3" xfId="15281" xr:uid="{00000000-0005-0000-0000-0000693C0000}"/>
    <cellStyle name="Normal 3 3 3 2 3 2 2 4" xfId="15282" xr:uid="{00000000-0005-0000-0000-00006A3C0000}"/>
    <cellStyle name="Normal 3 3 3 2 3 2 3" xfId="15283" xr:uid="{00000000-0005-0000-0000-00006B3C0000}"/>
    <cellStyle name="Normal 3 3 3 2 3 2 4" xfId="15284" xr:uid="{00000000-0005-0000-0000-00006C3C0000}"/>
    <cellStyle name="Normal 3 3 3 2 3 2 5" xfId="15285" xr:uid="{00000000-0005-0000-0000-00006D3C0000}"/>
    <cellStyle name="Normal 3 3 3 2 3 3" xfId="15286" xr:uid="{00000000-0005-0000-0000-00006E3C0000}"/>
    <cellStyle name="Normal 3 3 3 2 3 3 2" xfId="15287" xr:uid="{00000000-0005-0000-0000-00006F3C0000}"/>
    <cellStyle name="Normal 3 3 3 2 3 3 3" xfId="15288" xr:uid="{00000000-0005-0000-0000-0000703C0000}"/>
    <cellStyle name="Normal 3 3 3 2 3 3 4" xfId="15289" xr:uid="{00000000-0005-0000-0000-0000713C0000}"/>
    <cellStyle name="Normal 3 3 3 2 3 4" xfId="15290" xr:uid="{00000000-0005-0000-0000-0000723C0000}"/>
    <cellStyle name="Normal 3 3 3 2 3 5" xfId="15291" xr:uid="{00000000-0005-0000-0000-0000733C0000}"/>
    <cellStyle name="Normal 3 3 3 2 3 6" xfId="15292" xr:uid="{00000000-0005-0000-0000-0000743C0000}"/>
    <cellStyle name="Normal 3 3 3 2 4" xfId="15293" xr:uid="{00000000-0005-0000-0000-0000753C0000}"/>
    <cellStyle name="Normal 3 3 3 2 4 2" xfId="15294" xr:uid="{00000000-0005-0000-0000-0000763C0000}"/>
    <cellStyle name="Normal 3 3 3 2 4 2 2" xfId="15295" xr:uid="{00000000-0005-0000-0000-0000773C0000}"/>
    <cellStyle name="Normal 3 3 3 2 4 2 3" xfId="15296" xr:uid="{00000000-0005-0000-0000-0000783C0000}"/>
    <cellStyle name="Normal 3 3 3 2 4 2 4" xfId="15297" xr:uid="{00000000-0005-0000-0000-0000793C0000}"/>
    <cellStyle name="Normal 3 3 3 2 4 3" xfId="15298" xr:uid="{00000000-0005-0000-0000-00007A3C0000}"/>
    <cellStyle name="Normal 3 3 3 2 4 4" xfId="15299" xr:uid="{00000000-0005-0000-0000-00007B3C0000}"/>
    <cellStyle name="Normal 3 3 3 2 4 5" xfId="15300" xr:uid="{00000000-0005-0000-0000-00007C3C0000}"/>
    <cellStyle name="Normal 3 3 3 2 5" xfId="15301" xr:uid="{00000000-0005-0000-0000-00007D3C0000}"/>
    <cellStyle name="Normal 3 3 3 2 5 2" xfId="15302" xr:uid="{00000000-0005-0000-0000-00007E3C0000}"/>
    <cellStyle name="Normal 3 3 3 2 5 3" xfId="15303" xr:uid="{00000000-0005-0000-0000-00007F3C0000}"/>
    <cellStyle name="Normal 3 3 3 2 5 4" xfId="15304" xr:uid="{00000000-0005-0000-0000-0000803C0000}"/>
    <cellStyle name="Normal 3 3 3 2 6" xfId="15305" xr:uid="{00000000-0005-0000-0000-0000813C0000}"/>
    <cellStyle name="Normal 3 3 3 2 7" xfId="15306" xr:uid="{00000000-0005-0000-0000-0000823C0000}"/>
    <cellStyle name="Normal 3 3 3 2 8" xfId="15307" xr:uid="{00000000-0005-0000-0000-0000833C0000}"/>
    <cellStyle name="Normal 3 3 3 3" xfId="15308" xr:uid="{00000000-0005-0000-0000-0000843C0000}"/>
    <cellStyle name="Normal 3 3 3 3 2" xfId="15309" xr:uid="{00000000-0005-0000-0000-0000853C0000}"/>
    <cellStyle name="Normal 3 3 3 3 2 2" xfId="15310" xr:uid="{00000000-0005-0000-0000-0000863C0000}"/>
    <cellStyle name="Normal 3 3 3 3 2 2 2" xfId="15311" xr:uid="{00000000-0005-0000-0000-0000873C0000}"/>
    <cellStyle name="Normal 3 3 3 3 2 2 3" xfId="15312" xr:uid="{00000000-0005-0000-0000-0000883C0000}"/>
    <cellStyle name="Normal 3 3 3 3 2 2 4" xfId="15313" xr:uid="{00000000-0005-0000-0000-0000893C0000}"/>
    <cellStyle name="Normal 3 3 3 3 2 3" xfId="15314" xr:uid="{00000000-0005-0000-0000-00008A3C0000}"/>
    <cellStyle name="Normal 3 3 3 3 2 4" xfId="15315" xr:uid="{00000000-0005-0000-0000-00008B3C0000}"/>
    <cellStyle name="Normal 3 3 3 3 2 5" xfId="15316" xr:uid="{00000000-0005-0000-0000-00008C3C0000}"/>
    <cellStyle name="Normal 3 3 3 3 3" xfId="15317" xr:uid="{00000000-0005-0000-0000-00008D3C0000}"/>
    <cellStyle name="Normal 3 3 3 3 3 2" xfId="15318" xr:uid="{00000000-0005-0000-0000-00008E3C0000}"/>
    <cellStyle name="Normal 3 3 3 3 3 3" xfId="15319" xr:uid="{00000000-0005-0000-0000-00008F3C0000}"/>
    <cellStyle name="Normal 3 3 3 3 3 4" xfId="15320" xr:uid="{00000000-0005-0000-0000-0000903C0000}"/>
    <cellStyle name="Normal 3 3 3 3 4" xfId="15321" xr:uid="{00000000-0005-0000-0000-0000913C0000}"/>
    <cellStyle name="Normal 3 3 3 3 5" xfId="15322" xr:uid="{00000000-0005-0000-0000-0000923C0000}"/>
    <cellStyle name="Normal 3 3 3 3 6" xfId="15323" xr:uid="{00000000-0005-0000-0000-0000933C0000}"/>
    <cellStyle name="Normal 3 3 3 4" xfId="15324" xr:uid="{00000000-0005-0000-0000-0000943C0000}"/>
    <cellStyle name="Normal 3 3 3 4 2" xfId="15325" xr:uid="{00000000-0005-0000-0000-0000953C0000}"/>
    <cellStyle name="Normal 3 3 3 4 2 2" xfId="15326" xr:uid="{00000000-0005-0000-0000-0000963C0000}"/>
    <cellStyle name="Normal 3 3 3 4 2 2 2" xfId="15327" xr:uid="{00000000-0005-0000-0000-0000973C0000}"/>
    <cellStyle name="Normal 3 3 3 4 2 2 3" xfId="15328" xr:uid="{00000000-0005-0000-0000-0000983C0000}"/>
    <cellStyle name="Normal 3 3 3 4 2 2 4" xfId="15329" xr:uid="{00000000-0005-0000-0000-0000993C0000}"/>
    <cellStyle name="Normal 3 3 3 4 2 3" xfId="15330" xr:uid="{00000000-0005-0000-0000-00009A3C0000}"/>
    <cellStyle name="Normal 3 3 3 4 2 4" xfId="15331" xr:uid="{00000000-0005-0000-0000-00009B3C0000}"/>
    <cellStyle name="Normal 3 3 3 4 2 5" xfId="15332" xr:uid="{00000000-0005-0000-0000-00009C3C0000}"/>
    <cellStyle name="Normal 3 3 3 4 3" xfId="15333" xr:uid="{00000000-0005-0000-0000-00009D3C0000}"/>
    <cellStyle name="Normal 3 3 3 4 3 2" xfId="15334" xr:uid="{00000000-0005-0000-0000-00009E3C0000}"/>
    <cellStyle name="Normal 3 3 3 4 3 3" xfId="15335" xr:uid="{00000000-0005-0000-0000-00009F3C0000}"/>
    <cellStyle name="Normal 3 3 3 4 3 4" xfId="15336" xr:uid="{00000000-0005-0000-0000-0000A03C0000}"/>
    <cellStyle name="Normal 3 3 3 4 4" xfId="15337" xr:uid="{00000000-0005-0000-0000-0000A13C0000}"/>
    <cellStyle name="Normal 3 3 3 4 5" xfId="15338" xr:uid="{00000000-0005-0000-0000-0000A23C0000}"/>
    <cellStyle name="Normal 3 3 3 4 6" xfId="15339" xr:uid="{00000000-0005-0000-0000-0000A33C0000}"/>
    <cellStyle name="Normal 3 3 3 5" xfId="15340" xr:uid="{00000000-0005-0000-0000-0000A43C0000}"/>
    <cellStyle name="Normal 3 3 3 6" xfId="15341" xr:uid="{00000000-0005-0000-0000-0000A53C0000}"/>
    <cellStyle name="Normal 3 3 3 6 2" xfId="15342" xr:uid="{00000000-0005-0000-0000-0000A63C0000}"/>
    <cellStyle name="Normal 3 3 3 6 2 2" xfId="15343" xr:uid="{00000000-0005-0000-0000-0000A73C0000}"/>
    <cellStyle name="Normal 3 3 3 6 2 3" xfId="15344" xr:uid="{00000000-0005-0000-0000-0000A83C0000}"/>
    <cellStyle name="Normal 3 3 3 6 2 4" xfId="15345" xr:uid="{00000000-0005-0000-0000-0000A93C0000}"/>
    <cellStyle name="Normal 3 3 3 6 3" xfId="15346" xr:uid="{00000000-0005-0000-0000-0000AA3C0000}"/>
    <cellStyle name="Normal 3 3 3 6 4" xfId="15347" xr:uid="{00000000-0005-0000-0000-0000AB3C0000}"/>
    <cellStyle name="Normal 3 3 3 6 5" xfId="15348" xr:uid="{00000000-0005-0000-0000-0000AC3C0000}"/>
    <cellStyle name="Normal 3 3 3 7" xfId="15349" xr:uid="{00000000-0005-0000-0000-0000AD3C0000}"/>
    <cellStyle name="Normal 3 3 3 7 2" xfId="15350" xr:uid="{00000000-0005-0000-0000-0000AE3C0000}"/>
    <cellStyle name="Normal 3 3 3 7 3" xfId="15351" xr:uid="{00000000-0005-0000-0000-0000AF3C0000}"/>
    <cellStyle name="Normal 3 3 3 7 4" xfId="15352" xr:uid="{00000000-0005-0000-0000-0000B03C0000}"/>
    <cellStyle name="Normal 3 3 3 8" xfId="15353" xr:uid="{00000000-0005-0000-0000-0000B13C0000}"/>
    <cellStyle name="Normal 3 3 3 9" xfId="15354" xr:uid="{00000000-0005-0000-0000-0000B23C0000}"/>
    <cellStyle name="Normal 3 3 4" xfId="15355" xr:uid="{00000000-0005-0000-0000-0000B33C0000}"/>
    <cellStyle name="Normal 3 3 4 10" xfId="15356" xr:uid="{00000000-0005-0000-0000-0000B43C0000}"/>
    <cellStyle name="Normal 3 3 4 2" xfId="15357" xr:uid="{00000000-0005-0000-0000-0000B53C0000}"/>
    <cellStyle name="Normal 3 3 4 2 2" xfId="15358" xr:uid="{00000000-0005-0000-0000-0000B63C0000}"/>
    <cellStyle name="Normal 3 3 4 2 2 2" xfId="15359" xr:uid="{00000000-0005-0000-0000-0000B73C0000}"/>
    <cellStyle name="Normal 3 3 4 2 2 2 2" xfId="15360" xr:uid="{00000000-0005-0000-0000-0000B83C0000}"/>
    <cellStyle name="Normal 3 3 4 2 2 2 2 2" xfId="15361" xr:uid="{00000000-0005-0000-0000-0000B93C0000}"/>
    <cellStyle name="Normal 3 3 4 2 2 2 2 3" xfId="15362" xr:uid="{00000000-0005-0000-0000-0000BA3C0000}"/>
    <cellStyle name="Normal 3 3 4 2 2 2 2 4" xfId="15363" xr:uid="{00000000-0005-0000-0000-0000BB3C0000}"/>
    <cellStyle name="Normal 3 3 4 2 2 2 3" xfId="15364" xr:uid="{00000000-0005-0000-0000-0000BC3C0000}"/>
    <cellStyle name="Normal 3 3 4 2 2 2 4" xfId="15365" xr:uid="{00000000-0005-0000-0000-0000BD3C0000}"/>
    <cellStyle name="Normal 3 3 4 2 2 2 5" xfId="15366" xr:uid="{00000000-0005-0000-0000-0000BE3C0000}"/>
    <cellStyle name="Normal 3 3 4 2 2 3" xfId="15367" xr:uid="{00000000-0005-0000-0000-0000BF3C0000}"/>
    <cellStyle name="Normal 3 3 4 2 2 3 2" xfId="15368" xr:uid="{00000000-0005-0000-0000-0000C03C0000}"/>
    <cellStyle name="Normal 3 3 4 2 2 3 3" xfId="15369" xr:uid="{00000000-0005-0000-0000-0000C13C0000}"/>
    <cellStyle name="Normal 3 3 4 2 2 3 4" xfId="15370" xr:uid="{00000000-0005-0000-0000-0000C23C0000}"/>
    <cellStyle name="Normal 3 3 4 2 2 4" xfId="15371" xr:uid="{00000000-0005-0000-0000-0000C33C0000}"/>
    <cellStyle name="Normal 3 3 4 2 2 5" xfId="15372" xr:uid="{00000000-0005-0000-0000-0000C43C0000}"/>
    <cellStyle name="Normal 3 3 4 2 2 6" xfId="15373" xr:uid="{00000000-0005-0000-0000-0000C53C0000}"/>
    <cellStyle name="Normal 3 3 4 2 3" xfId="15374" xr:uid="{00000000-0005-0000-0000-0000C63C0000}"/>
    <cellStyle name="Normal 3 3 4 2 3 2" xfId="15375" xr:uid="{00000000-0005-0000-0000-0000C73C0000}"/>
    <cellStyle name="Normal 3 3 4 2 3 2 2" xfId="15376" xr:uid="{00000000-0005-0000-0000-0000C83C0000}"/>
    <cellStyle name="Normal 3 3 4 2 3 2 2 2" xfId="15377" xr:uid="{00000000-0005-0000-0000-0000C93C0000}"/>
    <cellStyle name="Normal 3 3 4 2 3 2 2 3" xfId="15378" xr:uid="{00000000-0005-0000-0000-0000CA3C0000}"/>
    <cellStyle name="Normal 3 3 4 2 3 2 2 4" xfId="15379" xr:uid="{00000000-0005-0000-0000-0000CB3C0000}"/>
    <cellStyle name="Normal 3 3 4 2 3 2 3" xfId="15380" xr:uid="{00000000-0005-0000-0000-0000CC3C0000}"/>
    <cellStyle name="Normal 3 3 4 2 3 2 4" xfId="15381" xr:uid="{00000000-0005-0000-0000-0000CD3C0000}"/>
    <cellStyle name="Normal 3 3 4 2 3 2 5" xfId="15382" xr:uid="{00000000-0005-0000-0000-0000CE3C0000}"/>
    <cellStyle name="Normal 3 3 4 2 3 3" xfId="15383" xr:uid="{00000000-0005-0000-0000-0000CF3C0000}"/>
    <cellStyle name="Normal 3 3 4 2 3 3 2" xfId="15384" xr:uid="{00000000-0005-0000-0000-0000D03C0000}"/>
    <cellStyle name="Normal 3 3 4 2 3 3 3" xfId="15385" xr:uid="{00000000-0005-0000-0000-0000D13C0000}"/>
    <cellStyle name="Normal 3 3 4 2 3 3 4" xfId="15386" xr:uid="{00000000-0005-0000-0000-0000D23C0000}"/>
    <cellStyle name="Normal 3 3 4 2 3 4" xfId="15387" xr:uid="{00000000-0005-0000-0000-0000D33C0000}"/>
    <cellStyle name="Normal 3 3 4 2 3 5" xfId="15388" xr:uid="{00000000-0005-0000-0000-0000D43C0000}"/>
    <cellStyle name="Normal 3 3 4 2 3 6" xfId="15389" xr:uid="{00000000-0005-0000-0000-0000D53C0000}"/>
    <cellStyle name="Normal 3 3 4 2 4" xfId="15390" xr:uid="{00000000-0005-0000-0000-0000D63C0000}"/>
    <cellStyle name="Normal 3 3 4 2 4 2" xfId="15391" xr:uid="{00000000-0005-0000-0000-0000D73C0000}"/>
    <cellStyle name="Normal 3 3 4 2 4 2 2" xfId="15392" xr:uid="{00000000-0005-0000-0000-0000D83C0000}"/>
    <cellStyle name="Normal 3 3 4 2 4 2 3" xfId="15393" xr:uid="{00000000-0005-0000-0000-0000D93C0000}"/>
    <cellStyle name="Normal 3 3 4 2 4 2 4" xfId="15394" xr:uid="{00000000-0005-0000-0000-0000DA3C0000}"/>
    <cellStyle name="Normal 3 3 4 2 4 3" xfId="15395" xr:uid="{00000000-0005-0000-0000-0000DB3C0000}"/>
    <cellStyle name="Normal 3 3 4 2 4 4" xfId="15396" xr:uid="{00000000-0005-0000-0000-0000DC3C0000}"/>
    <cellStyle name="Normal 3 3 4 2 4 5" xfId="15397" xr:uid="{00000000-0005-0000-0000-0000DD3C0000}"/>
    <cellStyle name="Normal 3 3 4 2 5" xfId="15398" xr:uid="{00000000-0005-0000-0000-0000DE3C0000}"/>
    <cellStyle name="Normal 3 3 4 2 5 2" xfId="15399" xr:uid="{00000000-0005-0000-0000-0000DF3C0000}"/>
    <cellStyle name="Normal 3 3 4 2 5 3" xfId="15400" xr:uid="{00000000-0005-0000-0000-0000E03C0000}"/>
    <cellStyle name="Normal 3 3 4 2 5 4" xfId="15401" xr:uid="{00000000-0005-0000-0000-0000E13C0000}"/>
    <cellStyle name="Normal 3 3 4 2 6" xfId="15402" xr:uid="{00000000-0005-0000-0000-0000E23C0000}"/>
    <cellStyle name="Normal 3 3 4 2 7" xfId="15403" xr:uid="{00000000-0005-0000-0000-0000E33C0000}"/>
    <cellStyle name="Normal 3 3 4 2 8" xfId="15404" xr:uid="{00000000-0005-0000-0000-0000E43C0000}"/>
    <cellStyle name="Normal 3 3 4 3" xfId="15405" xr:uid="{00000000-0005-0000-0000-0000E53C0000}"/>
    <cellStyle name="Normal 3 3 4 3 2" xfId="15406" xr:uid="{00000000-0005-0000-0000-0000E63C0000}"/>
    <cellStyle name="Normal 3 3 4 3 2 2" xfId="15407" xr:uid="{00000000-0005-0000-0000-0000E73C0000}"/>
    <cellStyle name="Normal 3 3 4 3 2 2 2" xfId="15408" xr:uid="{00000000-0005-0000-0000-0000E83C0000}"/>
    <cellStyle name="Normal 3 3 4 3 2 2 3" xfId="15409" xr:uid="{00000000-0005-0000-0000-0000E93C0000}"/>
    <cellStyle name="Normal 3 3 4 3 2 2 4" xfId="15410" xr:uid="{00000000-0005-0000-0000-0000EA3C0000}"/>
    <cellStyle name="Normal 3 3 4 3 2 3" xfId="15411" xr:uid="{00000000-0005-0000-0000-0000EB3C0000}"/>
    <cellStyle name="Normal 3 3 4 3 2 4" xfId="15412" xr:uid="{00000000-0005-0000-0000-0000EC3C0000}"/>
    <cellStyle name="Normal 3 3 4 3 2 5" xfId="15413" xr:uid="{00000000-0005-0000-0000-0000ED3C0000}"/>
    <cellStyle name="Normal 3 3 4 3 3" xfId="15414" xr:uid="{00000000-0005-0000-0000-0000EE3C0000}"/>
    <cellStyle name="Normal 3 3 4 3 3 2" xfId="15415" xr:uid="{00000000-0005-0000-0000-0000EF3C0000}"/>
    <cellStyle name="Normal 3 3 4 3 3 3" xfId="15416" xr:uid="{00000000-0005-0000-0000-0000F03C0000}"/>
    <cellStyle name="Normal 3 3 4 3 3 4" xfId="15417" xr:uid="{00000000-0005-0000-0000-0000F13C0000}"/>
    <cellStyle name="Normal 3 3 4 3 4" xfId="15418" xr:uid="{00000000-0005-0000-0000-0000F23C0000}"/>
    <cellStyle name="Normal 3 3 4 3 5" xfId="15419" xr:uid="{00000000-0005-0000-0000-0000F33C0000}"/>
    <cellStyle name="Normal 3 3 4 3 6" xfId="15420" xr:uid="{00000000-0005-0000-0000-0000F43C0000}"/>
    <cellStyle name="Normal 3 3 4 4" xfId="15421" xr:uid="{00000000-0005-0000-0000-0000F53C0000}"/>
    <cellStyle name="Normal 3 3 4 4 2" xfId="15422" xr:uid="{00000000-0005-0000-0000-0000F63C0000}"/>
    <cellStyle name="Normal 3 3 4 4 2 2" xfId="15423" xr:uid="{00000000-0005-0000-0000-0000F73C0000}"/>
    <cellStyle name="Normal 3 3 4 4 2 2 2" xfId="15424" xr:uid="{00000000-0005-0000-0000-0000F83C0000}"/>
    <cellStyle name="Normal 3 3 4 4 2 2 3" xfId="15425" xr:uid="{00000000-0005-0000-0000-0000F93C0000}"/>
    <cellStyle name="Normal 3 3 4 4 2 2 4" xfId="15426" xr:uid="{00000000-0005-0000-0000-0000FA3C0000}"/>
    <cellStyle name="Normal 3 3 4 4 2 3" xfId="15427" xr:uid="{00000000-0005-0000-0000-0000FB3C0000}"/>
    <cellStyle name="Normal 3 3 4 4 2 4" xfId="15428" xr:uid="{00000000-0005-0000-0000-0000FC3C0000}"/>
    <cellStyle name="Normal 3 3 4 4 2 5" xfId="15429" xr:uid="{00000000-0005-0000-0000-0000FD3C0000}"/>
    <cellStyle name="Normal 3 3 4 4 3" xfId="15430" xr:uid="{00000000-0005-0000-0000-0000FE3C0000}"/>
    <cellStyle name="Normal 3 3 4 4 3 2" xfId="15431" xr:uid="{00000000-0005-0000-0000-0000FF3C0000}"/>
    <cellStyle name="Normal 3 3 4 4 3 3" xfId="15432" xr:uid="{00000000-0005-0000-0000-0000003D0000}"/>
    <cellStyle name="Normal 3 3 4 4 3 4" xfId="15433" xr:uid="{00000000-0005-0000-0000-0000013D0000}"/>
    <cellStyle name="Normal 3 3 4 4 4" xfId="15434" xr:uid="{00000000-0005-0000-0000-0000023D0000}"/>
    <cellStyle name="Normal 3 3 4 4 5" xfId="15435" xr:uid="{00000000-0005-0000-0000-0000033D0000}"/>
    <cellStyle name="Normal 3 3 4 4 6" xfId="15436" xr:uid="{00000000-0005-0000-0000-0000043D0000}"/>
    <cellStyle name="Normal 3 3 4 5" xfId="15437" xr:uid="{00000000-0005-0000-0000-0000053D0000}"/>
    <cellStyle name="Normal 3 3 4 6" xfId="15438" xr:uid="{00000000-0005-0000-0000-0000063D0000}"/>
    <cellStyle name="Normal 3 3 4 6 2" xfId="15439" xr:uid="{00000000-0005-0000-0000-0000073D0000}"/>
    <cellStyle name="Normal 3 3 4 6 2 2" xfId="15440" xr:uid="{00000000-0005-0000-0000-0000083D0000}"/>
    <cellStyle name="Normal 3 3 4 6 2 3" xfId="15441" xr:uid="{00000000-0005-0000-0000-0000093D0000}"/>
    <cellStyle name="Normal 3 3 4 6 2 4" xfId="15442" xr:uid="{00000000-0005-0000-0000-00000A3D0000}"/>
    <cellStyle name="Normal 3 3 4 6 3" xfId="15443" xr:uid="{00000000-0005-0000-0000-00000B3D0000}"/>
    <cellStyle name="Normal 3 3 4 6 4" xfId="15444" xr:uid="{00000000-0005-0000-0000-00000C3D0000}"/>
    <cellStyle name="Normal 3 3 4 6 5" xfId="15445" xr:uid="{00000000-0005-0000-0000-00000D3D0000}"/>
    <cellStyle name="Normal 3 3 4 7" xfId="15446" xr:uid="{00000000-0005-0000-0000-00000E3D0000}"/>
    <cellStyle name="Normal 3 3 4 7 2" xfId="15447" xr:uid="{00000000-0005-0000-0000-00000F3D0000}"/>
    <cellStyle name="Normal 3 3 4 7 3" xfId="15448" xr:uid="{00000000-0005-0000-0000-0000103D0000}"/>
    <cellStyle name="Normal 3 3 4 7 4" xfId="15449" xr:uid="{00000000-0005-0000-0000-0000113D0000}"/>
    <cellStyle name="Normal 3 3 4 8" xfId="15450" xr:uid="{00000000-0005-0000-0000-0000123D0000}"/>
    <cellStyle name="Normal 3 3 4 9" xfId="15451" xr:uid="{00000000-0005-0000-0000-0000133D0000}"/>
    <cellStyle name="Normal 3 3 5" xfId="15452" xr:uid="{00000000-0005-0000-0000-0000143D0000}"/>
    <cellStyle name="Normal 3 3 5 2" xfId="15453" xr:uid="{00000000-0005-0000-0000-0000153D0000}"/>
    <cellStyle name="Normal 3 3 6" xfId="15454" xr:uid="{00000000-0005-0000-0000-0000163D0000}"/>
    <cellStyle name="Normal 3 3 6 10" xfId="15455" xr:uid="{00000000-0005-0000-0000-0000173D0000}"/>
    <cellStyle name="Normal 3 3 6 2" xfId="15456" xr:uid="{00000000-0005-0000-0000-0000183D0000}"/>
    <cellStyle name="Normal 3 3 6 2 2" xfId="15457" xr:uid="{00000000-0005-0000-0000-0000193D0000}"/>
    <cellStyle name="Normal 3 3 6 2 2 2" xfId="15458" xr:uid="{00000000-0005-0000-0000-00001A3D0000}"/>
    <cellStyle name="Normal 3 3 6 2 2 2 2" xfId="15459" xr:uid="{00000000-0005-0000-0000-00001B3D0000}"/>
    <cellStyle name="Normal 3 3 6 2 2 2 2 2" xfId="15460" xr:uid="{00000000-0005-0000-0000-00001C3D0000}"/>
    <cellStyle name="Normal 3 3 6 2 2 2 2 3" xfId="15461" xr:uid="{00000000-0005-0000-0000-00001D3D0000}"/>
    <cellStyle name="Normal 3 3 6 2 2 2 2 4" xfId="15462" xr:uid="{00000000-0005-0000-0000-00001E3D0000}"/>
    <cellStyle name="Normal 3 3 6 2 2 2 3" xfId="15463" xr:uid="{00000000-0005-0000-0000-00001F3D0000}"/>
    <cellStyle name="Normal 3 3 6 2 2 2 4" xfId="15464" xr:uid="{00000000-0005-0000-0000-0000203D0000}"/>
    <cellStyle name="Normal 3 3 6 2 2 2 5" xfId="15465" xr:uid="{00000000-0005-0000-0000-0000213D0000}"/>
    <cellStyle name="Normal 3 3 6 2 2 3" xfId="15466" xr:uid="{00000000-0005-0000-0000-0000223D0000}"/>
    <cellStyle name="Normal 3 3 6 2 2 3 2" xfId="15467" xr:uid="{00000000-0005-0000-0000-0000233D0000}"/>
    <cellStyle name="Normal 3 3 6 2 2 3 3" xfId="15468" xr:uid="{00000000-0005-0000-0000-0000243D0000}"/>
    <cellStyle name="Normal 3 3 6 2 2 3 4" xfId="15469" xr:uid="{00000000-0005-0000-0000-0000253D0000}"/>
    <cellStyle name="Normal 3 3 6 2 2 4" xfId="15470" xr:uid="{00000000-0005-0000-0000-0000263D0000}"/>
    <cellStyle name="Normal 3 3 6 2 2 5" xfId="15471" xr:uid="{00000000-0005-0000-0000-0000273D0000}"/>
    <cellStyle name="Normal 3 3 6 2 2 6" xfId="15472" xr:uid="{00000000-0005-0000-0000-0000283D0000}"/>
    <cellStyle name="Normal 3 3 6 2 3" xfId="15473" xr:uid="{00000000-0005-0000-0000-0000293D0000}"/>
    <cellStyle name="Normal 3 3 6 2 3 2" xfId="15474" xr:uid="{00000000-0005-0000-0000-00002A3D0000}"/>
    <cellStyle name="Normal 3 3 6 2 3 2 2" xfId="15475" xr:uid="{00000000-0005-0000-0000-00002B3D0000}"/>
    <cellStyle name="Normal 3 3 6 2 3 2 2 2" xfId="15476" xr:uid="{00000000-0005-0000-0000-00002C3D0000}"/>
    <cellStyle name="Normal 3 3 6 2 3 2 2 3" xfId="15477" xr:uid="{00000000-0005-0000-0000-00002D3D0000}"/>
    <cellStyle name="Normal 3 3 6 2 3 2 2 4" xfId="15478" xr:uid="{00000000-0005-0000-0000-00002E3D0000}"/>
    <cellStyle name="Normal 3 3 6 2 3 2 3" xfId="15479" xr:uid="{00000000-0005-0000-0000-00002F3D0000}"/>
    <cellStyle name="Normal 3 3 6 2 3 2 4" xfId="15480" xr:uid="{00000000-0005-0000-0000-0000303D0000}"/>
    <cellStyle name="Normal 3 3 6 2 3 2 5" xfId="15481" xr:uid="{00000000-0005-0000-0000-0000313D0000}"/>
    <cellStyle name="Normal 3 3 6 2 3 3" xfId="15482" xr:uid="{00000000-0005-0000-0000-0000323D0000}"/>
    <cellStyle name="Normal 3 3 6 2 3 3 2" xfId="15483" xr:uid="{00000000-0005-0000-0000-0000333D0000}"/>
    <cellStyle name="Normal 3 3 6 2 3 3 3" xfId="15484" xr:uid="{00000000-0005-0000-0000-0000343D0000}"/>
    <cellStyle name="Normal 3 3 6 2 3 3 4" xfId="15485" xr:uid="{00000000-0005-0000-0000-0000353D0000}"/>
    <cellStyle name="Normal 3 3 6 2 3 4" xfId="15486" xr:uid="{00000000-0005-0000-0000-0000363D0000}"/>
    <cellStyle name="Normal 3 3 6 2 3 5" xfId="15487" xr:uid="{00000000-0005-0000-0000-0000373D0000}"/>
    <cellStyle name="Normal 3 3 6 2 3 6" xfId="15488" xr:uid="{00000000-0005-0000-0000-0000383D0000}"/>
    <cellStyle name="Normal 3 3 6 2 4" xfId="15489" xr:uid="{00000000-0005-0000-0000-0000393D0000}"/>
    <cellStyle name="Normal 3 3 6 2 4 2" xfId="15490" xr:uid="{00000000-0005-0000-0000-00003A3D0000}"/>
    <cellStyle name="Normal 3 3 6 2 4 2 2" xfId="15491" xr:uid="{00000000-0005-0000-0000-00003B3D0000}"/>
    <cellStyle name="Normal 3 3 6 2 4 2 3" xfId="15492" xr:uid="{00000000-0005-0000-0000-00003C3D0000}"/>
    <cellStyle name="Normal 3 3 6 2 4 2 4" xfId="15493" xr:uid="{00000000-0005-0000-0000-00003D3D0000}"/>
    <cellStyle name="Normal 3 3 6 2 4 3" xfId="15494" xr:uid="{00000000-0005-0000-0000-00003E3D0000}"/>
    <cellStyle name="Normal 3 3 6 2 4 4" xfId="15495" xr:uid="{00000000-0005-0000-0000-00003F3D0000}"/>
    <cellStyle name="Normal 3 3 6 2 4 5" xfId="15496" xr:uid="{00000000-0005-0000-0000-0000403D0000}"/>
    <cellStyle name="Normal 3 3 6 2 5" xfId="15497" xr:uid="{00000000-0005-0000-0000-0000413D0000}"/>
    <cellStyle name="Normal 3 3 6 2 5 2" xfId="15498" xr:uid="{00000000-0005-0000-0000-0000423D0000}"/>
    <cellStyle name="Normal 3 3 6 2 5 3" xfId="15499" xr:uid="{00000000-0005-0000-0000-0000433D0000}"/>
    <cellStyle name="Normal 3 3 6 2 5 4" xfId="15500" xr:uid="{00000000-0005-0000-0000-0000443D0000}"/>
    <cellStyle name="Normal 3 3 6 2 6" xfId="15501" xr:uid="{00000000-0005-0000-0000-0000453D0000}"/>
    <cellStyle name="Normal 3 3 6 2 7" xfId="15502" xr:uid="{00000000-0005-0000-0000-0000463D0000}"/>
    <cellStyle name="Normal 3 3 6 2 8" xfId="15503" xr:uid="{00000000-0005-0000-0000-0000473D0000}"/>
    <cellStyle name="Normal 3 3 6 3" xfId="15504" xr:uid="{00000000-0005-0000-0000-0000483D0000}"/>
    <cellStyle name="Normal 3 3 6 3 2" xfId="15505" xr:uid="{00000000-0005-0000-0000-0000493D0000}"/>
    <cellStyle name="Normal 3 3 6 3 2 2" xfId="15506" xr:uid="{00000000-0005-0000-0000-00004A3D0000}"/>
    <cellStyle name="Normal 3 3 6 3 2 2 2" xfId="15507" xr:uid="{00000000-0005-0000-0000-00004B3D0000}"/>
    <cellStyle name="Normal 3 3 6 3 2 2 3" xfId="15508" xr:uid="{00000000-0005-0000-0000-00004C3D0000}"/>
    <cellStyle name="Normal 3 3 6 3 2 2 4" xfId="15509" xr:uid="{00000000-0005-0000-0000-00004D3D0000}"/>
    <cellStyle name="Normal 3 3 6 3 2 3" xfId="15510" xr:uid="{00000000-0005-0000-0000-00004E3D0000}"/>
    <cellStyle name="Normal 3 3 6 3 2 4" xfId="15511" xr:uid="{00000000-0005-0000-0000-00004F3D0000}"/>
    <cellStyle name="Normal 3 3 6 3 2 5" xfId="15512" xr:uid="{00000000-0005-0000-0000-0000503D0000}"/>
    <cellStyle name="Normal 3 3 6 3 3" xfId="15513" xr:uid="{00000000-0005-0000-0000-0000513D0000}"/>
    <cellStyle name="Normal 3 3 6 3 3 2" xfId="15514" xr:uid="{00000000-0005-0000-0000-0000523D0000}"/>
    <cellStyle name="Normal 3 3 6 3 3 3" xfId="15515" xr:uid="{00000000-0005-0000-0000-0000533D0000}"/>
    <cellStyle name="Normal 3 3 6 3 3 4" xfId="15516" xr:uid="{00000000-0005-0000-0000-0000543D0000}"/>
    <cellStyle name="Normal 3 3 6 3 4" xfId="15517" xr:uid="{00000000-0005-0000-0000-0000553D0000}"/>
    <cellStyle name="Normal 3 3 6 3 5" xfId="15518" xr:uid="{00000000-0005-0000-0000-0000563D0000}"/>
    <cellStyle name="Normal 3 3 6 3 6" xfId="15519" xr:uid="{00000000-0005-0000-0000-0000573D0000}"/>
    <cellStyle name="Normal 3 3 6 4" xfId="15520" xr:uid="{00000000-0005-0000-0000-0000583D0000}"/>
    <cellStyle name="Normal 3 3 6 4 2" xfId="15521" xr:uid="{00000000-0005-0000-0000-0000593D0000}"/>
    <cellStyle name="Normal 3 3 6 4 2 2" xfId="15522" xr:uid="{00000000-0005-0000-0000-00005A3D0000}"/>
    <cellStyle name="Normal 3 3 6 4 2 2 2" xfId="15523" xr:uid="{00000000-0005-0000-0000-00005B3D0000}"/>
    <cellStyle name="Normal 3 3 6 4 2 2 3" xfId="15524" xr:uid="{00000000-0005-0000-0000-00005C3D0000}"/>
    <cellStyle name="Normal 3 3 6 4 2 2 4" xfId="15525" xr:uid="{00000000-0005-0000-0000-00005D3D0000}"/>
    <cellStyle name="Normal 3 3 6 4 2 3" xfId="15526" xr:uid="{00000000-0005-0000-0000-00005E3D0000}"/>
    <cellStyle name="Normal 3 3 6 4 2 4" xfId="15527" xr:uid="{00000000-0005-0000-0000-00005F3D0000}"/>
    <cellStyle name="Normal 3 3 6 4 2 5" xfId="15528" xr:uid="{00000000-0005-0000-0000-0000603D0000}"/>
    <cellStyle name="Normal 3 3 6 4 3" xfId="15529" xr:uid="{00000000-0005-0000-0000-0000613D0000}"/>
    <cellStyle name="Normal 3 3 6 4 3 2" xfId="15530" xr:uid="{00000000-0005-0000-0000-0000623D0000}"/>
    <cellStyle name="Normal 3 3 6 4 3 3" xfId="15531" xr:uid="{00000000-0005-0000-0000-0000633D0000}"/>
    <cellStyle name="Normal 3 3 6 4 3 4" xfId="15532" xr:uid="{00000000-0005-0000-0000-0000643D0000}"/>
    <cellStyle name="Normal 3 3 6 4 4" xfId="15533" xr:uid="{00000000-0005-0000-0000-0000653D0000}"/>
    <cellStyle name="Normal 3 3 6 4 5" xfId="15534" xr:uid="{00000000-0005-0000-0000-0000663D0000}"/>
    <cellStyle name="Normal 3 3 6 4 6" xfId="15535" xr:uid="{00000000-0005-0000-0000-0000673D0000}"/>
    <cellStyle name="Normal 3 3 6 5" xfId="15536" xr:uid="{00000000-0005-0000-0000-0000683D0000}"/>
    <cellStyle name="Normal 3 3 6 6" xfId="15537" xr:uid="{00000000-0005-0000-0000-0000693D0000}"/>
    <cellStyle name="Normal 3 3 6 6 2" xfId="15538" xr:uid="{00000000-0005-0000-0000-00006A3D0000}"/>
    <cellStyle name="Normal 3 3 6 6 2 2" xfId="15539" xr:uid="{00000000-0005-0000-0000-00006B3D0000}"/>
    <cellStyle name="Normal 3 3 6 6 2 3" xfId="15540" xr:uid="{00000000-0005-0000-0000-00006C3D0000}"/>
    <cellStyle name="Normal 3 3 6 6 2 4" xfId="15541" xr:uid="{00000000-0005-0000-0000-00006D3D0000}"/>
    <cellStyle name="Normal 3 3 6 6 3" xfId="15542" xr:uid="{00000000-0005-0000-0000-00006E3D0000}"/>
    <cellStyle name="Normal 3 3 6 6 4" xfId="15543" xr:uid="{00000000-0005-0000-0000-00006F3D0000}"/>
    <cellStyle name="Normal 3 3 6 6 5" xfId="15544" xr:uid="{00000000-0005-0000-0000-0000703D0000}"/>
    <cellStyle name="Normal 3 3 6 7" xfId="15545" xr:uid="{00000000-0005-0000-0000-0000713D0000}"/>
    <cellStyle name="Normal 3 3 6 7 2" xfId="15546" xr:uid="{00000000-0005-0000-0000-0000723D0000}"/>
    <cellStyle name="Normal 3 3 6 7 3" xfId="15547" xr:uid="{00000000-0005-0000-0000-0000733D0000}"/>
    <cellStyle name="Normal 3 3 6 7 4" xfId="15548" xr:uid="{00000000-0005-0000-0000-0000743D0000}"/>
    <cellStyle name="Normal 3 3 6 8" xfId="15549" xr:uid="{00000000-0005-0000-0000-0000753D0000}"/>
    <cellStyle name="Normal 3 3 6 9" xfId="15550" xr:uid="{00000000-0005-0000-0000-0000763D0000}"/>
    <cellStyle name="Normal 3 3 7" xfId="15551" xr:uid="{00000000-0005-0000-0000-0000773D0000}"/>
    <cellStyle name="Normal 3 3 7 2" xfId="15552" xr:uid="{00000000-0005-0000-0000-0000783D0000}"/>
    <cellStyle name="Normal 3 3 7 2 2" xfId="15553" xr:uid="{00000000-0005-0000-0000-0000793D0000}"/>
    <cellStyle name="Normal 3 3 7 2 2 2" xfId="15554" xr:uid="{00000000-0005-0000-0000-00007A3D0000}"/>
    <cellStyle name="Normal 3 3 7 2 2 2 2" xfId="15555" xr:uid="{00000000-0005-0000-0000-00007B3D0000}"/>
    <cellStyle name="Normal 3 3 7 2 2 2 3" xfId="15556" xr:uid="{00000000-0005-0000-0000-00007C3D0000}"/>
    <cellStyle name="Normal 3 3 7 2 2 2 4" xfId="15557" xr:uid="{00000000-0005-0000-0000-00007D3D0000}"/>
    <cellStyle name="Normal 3 3 7 2 2 3" xfId="15558" xr:uid="{00000000-0005-0000-0000-00007E3D0000}"/>
    <cellStyle name="Normal 3 3 7 2 2 4" xfId="15559" xr:uid="{00000000-0005-0000-0000-00007F3D0000}"/>
    <cellStyle name="Normal 3 3 7 2 2 5" xfId="15560" xr:uid="{00000000-0005-0000-0000-0000803D0000}"/>
    <cellStyle name="Normal 3 3 7 2 3" xfId="15561" xr:uid="{00000000-0005-0000-0000-0000813D0000}"/>
    <cellStyle name="Normal 3 3 7 2 3 2" xfId="15562" xr:uid="{00000000-0005-0000-0000-0000823D0000}"/>
    <cellStyle name="Normal 3 3 7 2 3 3" xfId="15563" xr:uid="{00000000-0005-0000-0000-0000833D0000}"/>
    <cellStyle name="Normal 3 3 7 2 3 4" xfId="15564" xr:uid="{00000000-0005-0000-0000-0000843D0000}"/>
    <cellStyle name="Normal 3 3 7 2 4" xfId="15565" xr:uid="{00000000-0005-0000-0000-0000853D0000}"/>
    <cellStyle name="Normal 3 3 7 2 5" xfId="15566" xr:uid="{00000000-0005-0000-0000-0000863D0000}"/>
    <cellStyle name="Normal 3 3 7 2 6" xfId="15567" xr:uid="{00000000-0005-0000-0000-0000873D0000}"/>
    <cellStyle name="Normal 3 3 7 3" xfId="15568" xr:uid="{00000000-0005-0000-0000-0000883D0000}"/>
    <cellStyle name="Normal 3 3 7 3 2" xfId="15569" xr:uid="{00000000-0005-0000-0000-0000893D0000}"/>
    <cellStyle name="Normal 3 3 7 3 2 2" xfId="15570" xr:uid="{00000000-0005-0000-0000-00008A3D0000}"/>
    <cellStyle name="Normal 3 3 7 3 2 2 2" xfId="15571" xr:uid="{00000000-0005-0000-0000-00008B3D0000}"/>
    <cellStyle name="Normal 3 3 7 3 2 2 3" xfId="15572" xr:uid="{00000000-0005-0000-0000-00008C3D0000}"/>
    <cellStyle name="Normal 3 3 7 3 2 2 4" xfId="15573" xr:uid="{00000000-0005-0000-0000-00008D3D0000}"/>
    <cellStyle name="Normal 3 3 7 3 2 3" xfId="15574" xr:uid="{00000000-0005-0000-0000-00008E3D0000}"/>
    <cellStyle name="Normal 3 3 7 3 2 4" xfId="15575" xr:uid="{00000000-0005-0000-0000-00008F3D0000}"/>
    <cellStyle name="Normal 3 3 7 3 2 5" xfId="15576" xr:uid="{00000000-0005-0000-0000-0000903D0000}"/>
    <cellStyle name="Normal 3 3 7 3 3" xfId="15577" xr:uid="{00000000-0005-0000-0000-0000913D0000}"/>
    <cellStyle name="Normal 3 3 7 3 3 2" xfId="15578" xr:uid="{00000000-0005-0000-0000-0000923D0000}"/>
    <cellStyle name="Normal 3 3 7 3 3 3" xfId="15579" xr:uid="{00000000-0005-0000-0000-0000933D0000}"/>
    <cellStyle name="Normal 3 3 7 3 3 4" xfId="15580" xr:uid="{00000000-0005-0000-0000-0000943D0000}"/>
    <cellStyle name="Normal 3 3 7 3 4" xfId="15581" xr:uid="{00000000-0005-0000-0000-0000953D0000}"/>
    <cellStyle name="Normal 3 3 7 3 5" xfId="15582" xr:uid="{00000000-0005-0000-0000-0000963D0000}"/>
    <cellStyle name="Normal 3 3 7 3 6" xfId="15583" xr:uid="{00000000-0005-0000-0000-0000973D0000}"/>
    <cellStyle name="Normal 3 3 7 4" xfId="15584" xr:uid="{00000000-0005-0000-0000-0000983D0000}"/>
    <cellStyle name="Normal 3 3 7 5" xfId="15585" xr:uid="{00000000-0005-0000-0000-0000993D0000}"/>
    <cellStyle name="Normal 3 3 7 5 2" xfId="15586" xr:uid="{00000000-0005-0000-0000-00009A3D0000}"/>
    <cellStyle name="Normal 3 3 7 5 2 2" xfId="15587" xr:uid="{00000000-0005-0000-0000-00009B3D0000}"/>
    <cellStyle name="Normal 3 3 7 5 2 3" xfId="15588" xr:uid="{00000000-0005-0000-0000-00009C3D0000}"/>
    <cellStyle name="Normal 3 3 7 5 2 4" xfId="15589" xr:uid="{00000000-0005-0000-0000-00009D3D0000}"/>
    <cellStyle name="Normal 3 3 7 5 3" xfId="15590" xr:uid="{00000000-0005-0000-0000-00009E3D0000}"/>
    <cellStyle name="Normal 3 3 7 5 4" xfId="15591" xr:uid="{00000000-0005-0000-0000-00009F3D0000}"/>
    <cellStyle name="Normal 3 3 7 5 5" xfId="15592" xr:uid="{00000000-0005-0000-0000-0000A03D0000}"/>
    <cellStyle name="Normal 3 3 7 6" xfId="15593" xr:uid="{00000000-0005-0000-0000-0000A13D0000}"/>
    <cellStyle name="Normal 3 3 7 6 2" xfId="15594" xr:uid="{00000000-0005-0000-0000-0000A23D0000}"/>
    <cellStyle name="Normal 3 3 7 6 3" xfId="15595" xr:uid="{00000000-0005-0000-0000-0000A33D0000}"/>
    <cellStyle name="Normal 3 3 7 6 4" xfId="15596" xr:uid="{00000000-0005-0000-0000-0000A43D0000}"/>
    <cellStyle name="Normal 3 3 7 7" xfId="15597" xr:uid="{00000000-0005-0000-0000-0000A53D0000}"/>
    <cellStyle name="Normal 3 3 7 8" xfId="15598" xr:uid="{00000000-0005-0000-0000-0000A63D0000}"/>
    <cellStyle name="Normal 3 3 7 9" xfId="15599" xr:uid="{00000000-0005-0000-0000-0000A73D0000}"/>
    <cellStyle name="Normal 3 3 8" xfId="15600" xr:uid="{00000000-0005-0000-0000-0000A83D0000}"/>
    <cellStyle name="Normal 3 3 8 2" xfId="15601" xr:uid="{00000000-0005-0000-0000-0000A93D0000}"/>
    <cellStyle name="Normal 3 3 8 2 2" xfId="15602" xr:uid="{00000000-0005-0000-0000-0000AA3D0000}"/>
    <cellStyle name="Normal 3 3 8 2 2 2" xfId="15603" xr:uid="{00000000-0005-0000-0000-0000AB3D0000}"/>
    <cellStyle name="Normal 3 3 8 2 2 2 2" xfId="15604" xr:uid="{00000000-0005-0000-0000-0000AC3D0000}"/>
    <cellStyle name="Normal 3 3 8 2 2 2 3" xfId="15605" xr:uid="{00000000-0005-0000-0000-0000AD3D0000}"/>
    <cellStyle name="Normal 3 3 8 2 2 2 4" xfId="15606" xr:uid="{00000000-0005-0000-0000-0000AE3D0000}"/>
    <cellStyle name="Normal 3 3 8 2 2 3" xfId="15607" xr:uid="{00000000-0005-0000-0000-0000AF3D0000}"/>
    <cellStyle name="Normal 3 3 8 2 2 4" xfId="15608" xr:uid="{00000000-0005-0000-0000-0000B03D0000}"/>
    <cellStyle name="Normal 3 3 8 2 2 5" xfId="15609" xr:uid="{00000000-0005-0000-0000-0000B13D0000}"/>
    <cellStyle name="Normal 3 3 8 2 3" xfId="15610" xr:uid="{00000000-0005-0000-0000-0000B23D0000}"/>
    <cellStyle name="Normal 3 3 8 2 3 2" xfId="15611" xr:uid="{00000000-0005-0000-0000-0000B33D0000}"/>
    <cellStyle name="Normal 3 3 8 2 3 3" xfId="15612" xr:uid="{00000000-0005-0000-0000-0000B43D0000}"/>
    <cellStyle name="Normal 3 3 8 2 3 4" xfId="15613" xr:uid="{00000000-0005-0000-0000-0000B53D0000}"/>
    <cellStyle name="Normal 3 3 8 2 4" xfId="15614" xr:uid="{00000000-0005-0000-0000-0000B63D0000}"/>
    <cellStyle name="Normal 3 3 8 2 5" xfId="15615" xr:uid="{00000000-0005-0000-0000-0000B73D0000}"/>
    <cellStyle name="Normal 3 3 8 2 6" xfId="15616" xr:uid="{00000000-0005-0000-0000-0000B83D0000}"/>
    <cellStyle name="Normal 3 3 8 3" xfId="15617" xr:uid="{00000000-0005-0000-0000-0000B93D0000}"/>
    <cellStyle name="Normal 3 3 8 3 2" xfId="15618" xr:uid="{00000000-0005-0000-0000-0000BA3D0000}"/>
    <cellStyle name="Normal 3 3 8 3 2 2" xfId="15619" xr:uid="{00000000-0005-0000-0000-0000BB3D0000}"/>
    <cellStyle name="Normal 3 3 8 3 2 2 2" xfId="15620" xr:uid="{00000000-0005-0000-0000-0000BC3D0000}"/>
    <cellStyle name="Normal 3 3 8 3 2 2 3" xfId="15621" xr:uid="{00000000-0005-0000-0000-0000BD3D0000}"/>
    <cellStyle name="Normal 3 3 8 3 2 2 4" xfId="15622" xr:uid="{00000000-0005-0000-0000-0000BE3D0000}"/>
    <cellStyle name="Normal 3 3 8 3 2 3" xfId="15623" xr:uid="{00000000-0005-0000-0000-0000BF3D0000}"/>
    <cellStyle name="Normal 3 3 8 3 2 4" xfId="15624" xr:uid="{00000000-0005-0000-0000-0000C03D0000}"/>
    <cellStyle name="Normal 3 3 8 3 2 5" xfId="15625" xr:uid="{00000000-0005-0000-0000-0000C13D0000}"/>
    <cellStyle name="Normal 3 3 8 3 3" xfId="15626" xr:uid="{00000000-0005-0000-0000-0000C23D0000}"/>
    <cellStyle name="Normal 3 3 8 3 3 2" xfId="15627" xr:uid="{00000000-0005-0000-0000-0000C33D0000}"/>
    <cellStyle name="Normal 3 3 8 3 3 3" xfId="15628" xr:uid="{00000000-0005-0000-0000-0000C43D0000}"/>
    <cellStyle name="Normal 3 3 8 3 3 4" xfId="15629" xr:uid="{00000000-0005-0000-0000-0000C53D0000}"/>
    <cellStyle name="Normal 3 3 8 3 4" xfId="15630" xr:uid="{00000000-0005-0000-0000-0000C63D0000}"/>
    <cellStyle name="Normal 3 3 8 3 5" xfId="15631" xr:uid="{00000000-0005-0000-0000-0000C73D0000}"/>
    <cellStyle name="Normal 3 3 8 3 6" xfId="15632" xr:uid="{00000000-0005-0000-0000-0000C83D0000}"/>
    <cellStyle name="Normal 3 3 8 4" xfId="15633" xr:uid="{00000000-0005-0000-0000-0000C93D0000}"/>
    <cellStyle name="Normal 3 3 8 5" xfId="15634" xr:uid="{00000000-0005-0000-0000-0000CA3D0000}"/>
    <cellStyle name="Normal 3 3 8 5 2" xfId="15635" xr:uid="{00000000-0005-0000-0000-0000CB3D0000}"/>
    <cellStyle name="Normal 3 3 8 5 2 2" xfId="15636" xr:uid="{00000000-0005-0000-0000-0000CC3D0000}"/>
    <cellStyle name="Normal 3 3 8 5 2 3" xfId="15637" xr:uid="{00000000-0005-0000-0000-0000CD3D0000}"/>
    <cellStyle name="Normal 3 3 8 5 2 4" xfId="15638" xr:uid="{00000000-0005-0000-0000-0000CE3D0000}"/>
    <cellStyle name="Normal 3 3 8 5 3" xfId="15639" xr:uid="{00000000-0005-0000-0000-0000CF3D0000}"/>
    <cellStyle name="Normal 3 3 8 5 4" xfId="15640" xr:uid="{00000000-0005-0000-0000-0000D03D0000}"/>
    <cellStyle name="Normal 3 3 8 5 5" xfId="15641" xr:uid="{00000000-0005-0000-0000-0000D13D0000}"/>
    <cellStyle name="Normal 3 3 8 6" xfId="15642" xr:uid="{00000000-0005-0000-0000-0000D23D0000}"/>
    <cellStyle name="Normal 3 3 8 6 2" xfId="15643" xr:uid="{00000000-0005-0000-0000-0000D33D0000}"/>
    <cellStyle name="Normal 3 3 8 6 3" xfId="15644" xr:uid="{00000000-0005-0000-0000-0000D43D0000}"/>
    <cellStyle name="Normal 3 3 8 6 4" xfId="15645" xr:uid="{00000000-0005-0000-0000-0000D53D0000}"/>
    <cellStyle name="Normal 3 3 8 7" xfId="15646" xr:uid="{00000000-0005-0000-0000-0000D63D0000}"/>
    <cellStyle name="Normal 3 3 8 8" xfId="15647" xr:uid="{00000000-0005-0000-0000-0000D73D0000}"/>
    <cellStyle name="Normal 3 3 8 9" xfId="15648" xr:uid="{00000000-0005-0000-0000-0000D83D0000}"/>
    <cellStyle name="Normal 3 3 9" xfId="15649" xr:uid="{00000000-0005-0000-0000-0000D93D0000}"/>
    <cellStyle name="Normal 3 3 9 2" xfId="15650" xr:uid="{00000000-0005-0000-0000-0000DA3D0000}"/>
    <cellStyle name="Normal 3 3 9 3" xfId="15651" xr:uid="{00000000-0005-0000-0000-0000DB3D0000}"/>
    <cellStyle name="Normal 3 3 9 3 2" xfId="15652" xr:uid="{00000000-0005-0000-0000-0000DC3D0000}"/>
    <cellStyle name="Normal 3 3 9 3 2 2" xfId="15653" xr:uid="{00000000-0005-0000-0000-0000DD3D0000}"/>
    <cellStyle name="Normal 3 3 9 3 2 3" xfId="15654" xr:uid="{00000000-0005-0000-0000-0000DE3D0000}"/>
    <cellStyle name="Normal 3 3 9 3 2 4" xfId="15655" xr:uid="{00000000-0005-0000-0000-0000DF3D0000}"/>
    <cellStyle name="Normal 3 3 9 3 3" xfId="15656" xr:uid="{00000000-0005-0000-0000-0000E03D0000}"/>
    <cellStyle name="Normal 3 3 9 3 4" xfId="15657" xr:uid="{00000000-0005-0000-0000-0000E13D0000}"/>
    <cellStyle name="Normal 3 3 9 3 5" xfId="15658" xr:uid="{00000000-0005-0000-0000-0000E23D0000}"/>
    <cellStyle name="Normal 3 3 9 4" xfId="15659" xr:uid="{00000000-0005-0000-0000-0000E33D0000}"/>
    <cellStyle name="Normal 3 3 9 5" xfId="15660" xr:uid="{00000000-0005-0000-0000-0000E43D0000}"/>
    <cellStyle name="Normal 3 3 9 5 2" xfId="15661" xr:uid="{00000000-0005-0000-0000-0000E53D0000}"/>
    <cellStyle name="Normal 3 3 9 5 3" xfId="15662" xr:uid="{00000000-0005-0000-0000-0000E63D0000}"/>
    <cellStyle name="Normal 3 3 9 5 4" xfId="15663" xr:uid="{00000000-0005-0000-0000-0000E73D0000}"/>
    <cellStyle name="Normal 3 3 9 6" xfId="15664" xr:uid="{00000000-0005-0000-0000-0000E83D0000}"/>
    <cellStyle name="Normal 3 3 9 7" xfId="15665" xr:uid="{00000000-0005-0000-0000-0000E93D0000}"/>
    <cellStyle name="Normal 3 3 9 8" xfId="15666" xr:uid="{00000000-0005-0000-0000-0000EA3D0000}"/>
    <cellStyle name="Normal 3 30" xfId="15667" xr:uid="{00000000-0005-0000-0000-0000EB3D0000}"/>
    <cellStyle name="Normal 3 30 2" xfId="15668" xr:uid="{00000000-0005-0000-0000-0000EC3D0000}"/>
    <cellStyle name="Normal 3 30 2 2" xfId="15669" xr:uid="{00000000-0005-0000-0000-0000ED3D0000}"/>
    <cellStyle name="Normal 3 30 2 2 2" xfId="15670" xr:uid="{00000000-0005-0000-0000-0000EE3D0000}"/>
    <cellStyle name="Normal 3 30 2 2 3" xfId="15671" xr:uid="{00000000-0005-0000-0000-0000EF3D0000}"/>
    <cellStyle name="Normal 3 30 2 2 4" xfId="15672" xr:uid="{00000000-0005-0000-0000-0000F03D0000}"/>
    <cellStyle name="Normal 3 30 2 3" xfId="15673" xr:uid="{00000000-0005-0000-0000-0000F13D0000}"/>
    <cellStyle name="Normal 3 30 2 4" xfId="15674" xr:uid="{00000000-0005-0000-0000-0000F23D0000}"/>
    <cellStyle name="Normal 3 30 2 5" xfId="15675" xr:uid="{00000000-0005-0000-0000-0000F33D0000}"/>
    <cellStyle name="Normal 3 30 3" xfId="15676" xr:uid="{00000000-0005-0000-0000-0000F43D0000}"/>
    <cellStyle name="Normal 3 30 3 2" xfId="15677" xr:uid="{00000000-0005-0000-0000-0000F53D0000}"/>
    <cellStyle name="Normal 3 30 3 3" xfId="15678" xr:uid="{00000000-0005-0000-0000-0000F63D0000}"/>
    <cellStyle name="Normal 3 30 3 4" xfId="15679" xr:uid="{00000000-0005-0000-0000-0000F73D0000}"/>
    <cellStyle name="Normal 3 30 4" xfId="15680" xr:uid="{00000000-0005-0000-0000-0000F83D0000}"/>
    <cellStyle name="Normal 3 30 5" xfId="15681" xr:uid="{00000000-0005-0000-0000-0000F93D0000}"/>
    <cellStyle name="Normal 3 30 6" xfId="15682" xr:uid="{00000000-0005-0000-0000-0000FA3D0000}"/>
    <cellStyle name="Normal 3 31" xfId="15683" xr:uid="{00000000-0005-0000-0000-0000FB3D0000}"/>
    <cellStyle name="Normal 3 31 2" xfId="15684" xr:uid="{00000000-0005-0000-0000-0000FC3D0000}"/>
    <cellStyle name="Normal 3 31 2 2" xfId="15685" xr:uid="{00000000-0005-0000-0000-0000FD3D0000}"/>
    <cellStyle name="Normal 3 31 2 2 2" xfId="15686" xr:uid="{00000000-0005-0000-0000-0000FE3D0000}"/>
    <cellStyle name="Normal 3 31 2 2 3" xfId="15687" xr:uid="{00000000-0005-0000-0000-0000FF3D0000}"/>
    <cellStyle name="Normal 3 31 2 2 4" xfId="15688" xr:uid="{00000000-0005-0000-0000-0000003E0000}"/>
    <cellStyle name="Normal 3 31 2 3" xfId="15689" xr:uid="{00000000-0005-0000-0000-0000013E0000}"/>
    <cellStyle name="Normal 3 31 2 4" xfId="15690" xr:uid="{00000000-0005-0000-0000-0000023E0000}"/>
    <cellStyle name="Normal 3 31 2 5" xfId="15691" xr:uid="{00000000-0005-0000-0000-0000033E0000}"/>
    <cellStyle name="Normal 3 31 3" xfId="15692" xr:uid="{00000000-0005-0000-0000-0000043E0000}"/>
    <cellStyle name="Normal 3 31 3 2" xfId="15693" xr:uid="{00000000-0005-0000-0000-0000053E0000}"/>
    <cellStyle name="Normal 3 31 3 3" xfId="15694" xr:uid="{00000000-0005-0000-0000-0000063E0000}"/>
    <cellStyle name="Normal 3 31 3 4" xfId="15695" xr:uid="{00000000-0005-0000-0000-0000073E0000}"/>
    <cellStyle name="Normal 3 31 4" xfId="15696" xr:uid="{00000000-0005-0000-0000-0000083E0000}"/>
    <cellStyle name="Normal 3 31 5" xfId="15697" xr:uid="{00000000-0005-0000-0000-0000093E0000}"/>
    <cellStyle name="Normal 3 31 6" xfId="15698" xr:uid="{00000000-0005-0000-0000-00000A3E0000}"/>
    <cellStyle name="Normal 3 32" xfId="15699" xr:uid="{00000000-0005-0000-0000-00000B3E0000}"/>
    <cellStyle name="Normal 3 32 2" xfId="15700" xr:uid="{00000000-0005-0000-0000-00000C3E0000}"/>
    <cellStyle name="Normal 3 33" xfId="15701" xr:uid="{00000000-0005-0000-0000-00000D3E0000}"/>
    <cellStyle name="Normal 3 33 2" xfId="15702" xr:uid="{00000000-0005-0000-0000-00000E3E0000}"/>
    <cellStyle name="Normal 3 34" xfId="15703" xr:uid="{00000000-0005-0000-0000-00000F3E0000}"/>
    <cellStyle name="Normal 3 34 2" xfId="15704" xr:uid="{00000000-0005-0000-0000-0000103E0000}"/>
    <cellStyle name="Normal 3 34 2 2" xfId="15705" xr:uid="{00000000-0005-0000-0000-0000113E0000}"/>
    <cellStyle name="Normal 3 34 2 3" xfId="15706" xr:uid="{00000000-0005-0000-0000-0000123E0000}"/>
    <cellStyle name="Normal 3 34 2 4" xfId="15707" xr:uid="{00000000-0005-0000-0000-0000133E0000}"/>
    <cellStyle name="Normal 3 34 3" xfId="15708" xr:uid="{00000000-0005-0000-0000-0000143E0000}"/>
    <cellStyle name="Normal 3 34 4" xfId="15709" xr:uid="{00000000-0005-0000-0000-0000153E0000}"/>
    <cellStyle name="Normal 3 34 5" xfId="15710" xr:uid="{00000000-0005-0000-0000-0000163E0000}"/>
    <cellStyle name="Normal 3 35" xfId="15711" xr:uid="{00000000-0005-0000-0000-0000173E0000}"/>
    <cellStyle name="Normal 3 35 2" xfId="15712" xr:uid="{00000000-0005-0000-0000-0000183E0000}"/>
    <cellStyle name="Normal 3 36" xfId="15713" xr:uid="{00000000-0005-0000-0000-0000193E0000}"/>
    <cellStyle name="Normal 3 36 2" xfId="15714" xr:uid="{00000000-0005-0000-0000-00001A3E0000}"/>
    <cellStyle name="Normal 3 37" xfId="15715" xr:uid="{00000000-0005-0000-0000-00001B3E0000}"/>
    <cellStyle name="Normal 3 37 2" xfId="15716" xr:uid="{00000000-0005-0000-0000-00001C3E0000}"/>
    <cellStyle name="Normal 3 38" xfId="15717" xr:uid="{00000000-0005-0000-0000-00001D3E0000}"/>
    <cellStyle name="Normal 3 38 2" xfId="15718" xr:uid="{00000000-0005-0000-0000-00001E3E0000}"/>
    <cellStyle name="Normal 3 39" xfId="15719" xr:uid="{00000000-0005-0000-0000-00001F3E0000}"/>
    <cellStyle name="Normal 3 39 2" xfId="15720" xr:uid="{00000000-0005-0000-0000-0000203E0000}"/>
    <cellStyle name="Normal 3 4" xfId="15721" xr:uid="{00000000-0005-0000-0000-0000213E0000}"/>
    <cellStyle name="Normal 3 4 10" xfId="15722" xr:uid="{00000000-0005-0000-0000-0000223E0000}"/>
    <cellStyle name="Normal 3 4 10 2" xfId="15723" xr:uid="{00000000-0005-0000-0000-0000233E0000}"/>
    <cellStyle name="Normal 3 4 11" xfId="15724" xr:uid="{00000000-0005-0000-0000-0000243E0000}"/>
    <cellStyle name="Normal 3 4 12" xfId="15725" xr:uid="{00000000-0005-0000-0000-0000253E0000}"/>
    <cellStyle name="Normal 3 4 12 2" xfId="15726" xr:uid="{00000000-0005-0000-0000-0000263E0000}"/>
    <cellStyle name="Normal 3 4 13" xfId="15727" xr:uid="{00000000-0005-0000-0000-0000273E0000}"/>
    <cellStyle name="Normal 3 4 13 2" xfId="15728" xr:uid="{00000000-0005-0000-0000-0000283E0000}"/>
    <cellStyle name="Normal 3 4 13 2 2" xfId="15729" xr:uid="{00000000-0005-0000-0000-0000293E0000}"/>
    <cellStyle name="Normal 3 4 13 2 3" xfId="15730" xr:uid="{00000000-0005-0000-0000-00002A3E0000}"/>
    <cellStyle name="Normal 3 4 13 2 4" xfId="15731" xr:uid="{00000000-0005-0000-0000-00002B3E0000}"/>
    <cellStyle name="Normal 3 4 14" xfId="15732" xr:uid="{00000000-0005-0000-0000-00002C3E0000}"/>
    <cellStyle name="Normal 3 4 14 2" xfId="15733" xr:uid="{00000000-0005-0000-0000-00002D3E0000}"/>
    <cellStyle name="Normal 3 4 14 2 2" xfId="15734" xr:uid="{00000000-0005-0000-0000-00002E3E0000}"/>
    <cellStyle name="Normal 3 4 14 2 3" xfId="15735" xr:uid="{00000000-0005-0000-0000-00002F3E0000}"/>
    <cellStyle name="Normal 3 4 14 2 4" xfId="15736" xr:uid="{00000000-0005-0000-0000-0000303E0000}"/>
    <cellStyle name="Normal 3 4 14 3" xfId="15737" xr:uid="{00000000-0005-0000-0000-0000313E0000}"/>
    <cellStyle name="Normal 3 4 14 4" xfId="15738" xr:uid="{00000000-0005-0000-0000-0000323E0000}"/>
    <cellStyle name="Normal 3 4 14 5" xfId="15739" xr:uid="{00000000-0005-0000-0000-0000333E0000}"/>
    <cellStyle name="Normal 3 4 15" xfId="15740" xr:uid="{00000000-0005-0000-0000-0000343E0000}"/>
    <cellStyle name="Normal 3 4 16" xfId="15741" xr:uid="{00000000-0005-0000-0000-0000353E0000}"/>
    <cellStyle name="Normal 3 4 17" xfId="15742" xr:uid="{00000000-0005-0000-0000-0000363E0000}"/>
    <cellStyle name="Normal 3 4 2" xfId="15743" xr:uid="{00000000-0005-0000-0000-0000373E0000}"/>
    <cellStyle name="Normal 3 4 2 10" xfId="15744" xr:uid="{00000000-0005-0000-0000-0000383E0000}"/>
    <cellStyle name="Normal 3 4 2 11" xfId="15745" xr:uid="{00000000-0005-0000-0000-0000393E0000}"/>
    <cellStyle name="Normal 3 4 2 2" xfId="15746" xr:uid="{00000000-0005-0000-0000-00003A3E0000}"/>
    <cellStyle name="Normal 3 4 2 2 2" xfId="15747" xr:uid="{00000000-0005-0000-0000-00003B3E0000}"/>
    <cellStyle name="Normal 3 4 2 2 2 2" xfId="15748" xr:uid="{00000000-0005-0000-0000-00003C3E0000}"/>
    <cellStyle name="Normal 3 4 2 2 2 2 2" xfId="15749" xr:uid="{00000000-0005-0000-0000-00003D3E0000}"/>
    <cellStyle name="Normal 3 4 2 2 2 2 2 2" xfId="15750" xr:uid="{00000000-0005-0000-0000-00003E3E0000}"/>
    <cellStyle name="Normal 3 4 2 2 2 2 2 2 2" xfId="15751" xr:uid="{00000000-0005-0000-0000-00003F3E0000}"/>
    <cellStyle name="Normal 3 4 2 2 2 2 2 2 3" xfId="15752" xr:uid="{00000000-0005-0000-0000-0000403E0000}"/>
    <cellStyle name="Normal 3 4 2 2 2 2 2 2 4" xfId="15753" xr:uid="{00000000-0005-0000-0000-0000413E0000}"/>
    <cellStyle name="Normal 3 4 2 2 2 2 2 3" xfId="15754" xr:uid="{00000000-0005-0000-0000-0000423E0000}"/>
    <cellStyle name="Normal 3 4 2 2 2 2 2 4" xfId="15755" xr:uid="{00000000-0005-0000-0000-0000433E0000}"/>
    <cellStyle name="Normal 3 4 2 2 2 2 2 5" xfId="15756" xr:uid="{00000000-0005-0000-0000-0000443E0000}"/>
    <cellStyle name="Normal 3 4 2 2 2 2 3" xfId="15757" xr:uid="{00000000-0005-0000-0000-0000453E0000}"/>
    <cellStyle name="Normal 3 4 2 2 2 2 3 2" xfId="15758" xr:uid="{00000000-0005-0000-0000-0000463E0000}"/>
    <cellStyle name="Normal 3 4 2 2 2 2 3 3" xfId="15759" xr:uid="{00000000-0005-0000-0000-0000473E0000}"/>
    <cellStyle name="Normal 3 4 2 2 2 2 3 4" xfId="15760" xr:uid="{00000000-0005-0000-0000-0000483E0000}"/>
    <cellStyle name="Normal 3 4 2 2 2 2 4" xfId="15761" xr:uid="{00000000-0005-0000-0000-0000493E0000}"/>
    <cellStyle name="Normal 3 4 2 2 2 2 5" xfId="15762" xr:uid="{00000000-0005-0000-0000-00004A3E0000}"/>
    <cellStyle name="Normal 3 4 2 2 2 2 6" xfId="15763" xr:uid="{00000000-0005-0000-0000-00004B3E0000}"/>
    <cellStyle name="Normal 3 4 2 2 2 3" xfId="15764" xr:uid="{00000000-0005-0000-0000-00004C3E0000}"/>
    <cellStyle name="Normal 3 4 2 2 2 3 2" xfId="15765" xr:uid="{00000000-0005-0000-0000-00004D3E0000}"/>
    <cellStyle name="Normal 3 4 2 2 2 3 2 2" xfId="15766" xr:uid="{00000000-0005-0000-0000-00004E3E0000}"/>
    <cellStyle name="Normal 3 4 2 2 2 3 2 2 2" xfId="15767" xr:uid="{00000000-0005-0000-0000-00004F3E0000}"/>
    <cellStyle name="Normal 3 4 2 2 2 3 2 2 3" xfId="15768" xr:uid="{00000000-0005-0000-0000-0000503E0000}"/>
    <cellStyle name="Normal 3 4 2 2 2 3 2 2 4" xfId="15769" xr:uid="{00000000-0005-0000-0000-0000513E0000}"/>
    <cellStyle name="Normal 3 4 2 2 2 3 2 3" xfId="15770" xr:uid="{00000000-0005-0000-0000-0000523E0000}"/>
    <cellStyle name="Normal 3 4 2 2 2 3 2 4" xfId="15771" xr:uid="{00000000-0005-0000-0000-0000533E0000}"/>
    <cellStyle name="Normal 3 4 2 2 2 3 2 5" xfId="15772" xr:uid="{00000000-0005-0000-0000-0000543E0000}"/>
    <cellStyle name="Normal 3 4 2 2 2 3 3" xfId="15773" xr:uid="{00000000-0005-0000-0000-0000553E0000}"/>
    <cellStyle name="Normal 3 4 2 2 2 3 3 2" xfId="15774" xr:uid="{00000000-0005-0000-0000-0000563E0000}"/>
    <cellStyle name="Normal 3 4 2 2 2 3 3 3" xfId="15775" xr:uid="{00000000-0005-0000-0000-0000573E0000}"/>
    <cellStyle name="Normal 3 4 2 2 2 3 3 4" xfId="15776" xr:uid="{00000000-0005-0000-0000-0000583E0000}"/>
    <cellStyle name="Normal 3 4 2 2 2 3 4" xfId="15777" xr:uid="{00000000-0005-0000-0000-0000593E0000}"/>
    <cellStyle name="Normal 3 4 2 2 2 3 5" xfId="15778" xr:uid="{00000000-0005-0000-0000-00005A3E0000}"/>
    <cellStyle name="Normal 3 4 2 2 2 3 6" xfId="15779" xr:uid="{00000000-0005-0000-0000-00005B3E0000}"/>
    <cellStyle name="Normal 3 4 2 2 2 4" xfId="15780" xr:uid="{00000000-0005-0000-0000-00005C3E0000}"/>
    <cellStyle name="Normal 3 4 2 2 2 4 2" xfId="15781" xr:uid="{00000000-0005-0000-0000-00005D3E0000}"/>
    <cellStyle name="Normal 3 4 2 2 2 4 2 2" xfId="15782" xr:uid="{00000000-0005-0000-0000-00005E3E0000}"/>
    <cellStyle name="Normal 3 4 2 2 2 4 2 3" xfId="15783" xr:uid="{00000000-0005-0000-0000-00005F3E0000}"/>
    <cellStyle name="Normal 3 4 2 2 2 4 2 4" xfId="15784" xr:uid="{00000000-0005-0000-0000-0000603E0000}"/>
    <cellStyle name="Normal 3 4 2 2 2 4 3" xfId="15785" xr:uid="{00000000-0005-0000-0000-0000613E0000}"/>
    <cellStyle name="Normal 3 4 2 2 2 4 4" xfId="15786" xr:uid="{00000000-0005-0000-0000-0000623E0000}"/>
    <cellStyle name="Normal 3 4 2 2 2 4 5" xfId="15787" xr:uid="{00000000-0005-0000-0000-0000633E0000}"/>
    <cellStyle name="Normal 3 4 2 2 2 5" xfId="15788" xr:uid="{00000000-0005-0000-0000-0000643E0000}"/>
    <cellStyle name="Normal 3 4 2 2 2 5 2" xfId="15789" xr:uid="{00000000-0005-0000-0000-0000653E0000}"/>
    <cellStyle name="Normal 3 4 2 2 2 5 3" xfId="15790" xr:uid="{00000000-0005-0000-0000-0000663E0000}"/>
    <cellStyle name="Normal 3 4 2 2 2 5 4" xfId="15791" xr:uid="{00000000-0005-0000-0000-0000673E0000}"/>
    <cellStyle name="Normal 3 4 2 2 2 6" xfId="15792" xr:uid="{00000000-0005-0000-0000-0000683E0000}"/>
    <cellStyle name="Normal 3 4 2 2 2 7" xfId="15793" xr:uid="{00000000-0005-0000-0000-0000693E0000}"/>
    <cellStyle name="Normal 3 4 2 2 2 8" xfId="15794" xr:uid="{00000000-0005-0000-0000-00006A3E0000}"/>
    <cellStyle name="Normal 3 4 2 2 3" xfId="15795" xr:uid="{00000000-0005-0000-0000-00006B3E0000}"/>
    <cellStyle name="Normal 3 4 2 2 3 2" xfId="15796" xr:uid="{00000000-0005-0000-0000-00006C3E0000}"/>
    <cellStyle name="Normal 3 4 2 2 3 2 2" xfId="15797" xr:uid="{00000000-0005-0000-0000-00006D3E0000}"/>
    <cellStyle name="Normal 3 4 2 2 3 2 2 2" xfId="15798" xr:uid="{00000000-0005-0000-0000-00006E3E0000}"/>
    <cellStyle name="Normal 3 4 2 2 3 2 2 3" xfId="15799" xr:uid="{00000000-0005-0000-0000-00006F3E0000}"/>
    <cellStyle name="Normal 3 4 2 2 3 2 2 4" xfId="15800" xr:uid="{00000000-0005-0000-0000-0000703E0000}"/>
    <cellStyle name="Normal 3 4 2 2 3 2 3" xfId="15801" xr:uid="{00000000-0005-0000-0000-0000713E0000}"/>
    <cellStyle name="Normal 3 4 2 2 3 2 3 2" xfId="15802" xr:uid="{00000000-0005-0000-0000-0000723E0000}"/>
    <cellStyle name="Normal 3 4 2 2 3 2 3 3" xfId="15803" xr:uid="{00000000-0005-0000-0000-0000733E0000}"/>
    <cellStyle name="Normal 3 4 2 2 3 2 3 4" xfId="15804" xr:uid="{00000000-0005-0000-0000-0000743E0000}"/>
    <cellStyle name="Normal 3 4 2 2 3 2 4" xfId="15805" xr:uid="{00000000-0005-0000-0000-0000753E0000}"/>
    <cellStyle name="Normal 3 4 2 2 3 2 5" xfId="15806" xr:uid="{00000000-0005-0000-0000-0000763E0000}"/>
    <cellStyle name="Normal 3 4 2 2 3 2 6" xfId="15807" xr:uid="{00000000-0005-0000-0000-0000773E0000}"/>
    <cellStyle name="Normal 3 4 2 2 3 3" xfId="15808" xr:uid="{00000000-0005-0000-0000-0000783E0000}"/>
    <cellStyle name="Normal 3 4 2 2 3 3 2" xfId="15809" xr:uid="{00000000-0005-0000-0000-0000793E0000}"/>
    <cellStyle name="Normal 3 4 2 2 3 3 3" xfId="15810" xr:uid="{00000000-0005-0000-0000-00007A3E0000}"/>
    <cellStyle name="Normal 3 4 2 2 3 3 4" xfId="15811" xr:uid="{00000000-0005-0000-0000-00007B3E0000}"/>
    <cellStyle name="Normal 3 4 2 2 3 4" xfId="15812" xr:uid="{00000000-0005-0000-0000-00007C3E0000}"/>
    <cellStyle name="Normal 3 4 2 2 3 4 2" xfId="15813" xr:uid="{00000000-0005-0000-0000-00007D3E0000}"/>
    <cellStyle name="Normal 3 4 2 2 3 4 3" xfId="15814" xr:uid="{00000000-0005-0000-0000-00007E3E0000}"/>
    <cellStyle name="Normal 3 4 2 2 3 4 4" xfId="15815" xr:uid="{00000000-0005-0000-0000-00007F3E0000}"/>
    <cellStyle name="Normal 3 4 2 2 3 5" xfId="15816" xr:uid="{00000000-0005-0000-0000-0000803E0000}"/>
    <cellStyle name="Normal 3 4 2 2 3 6" xfId="15817" xr:uid="{00000000-0005-0000-0000-0000813E0000}"/>
    <cellStyle name="Normal 3 4 2 2 3 7" xfId="15818" xr:uid="{00000000-0005-0000-0000-0000823E0000}"/>
    <cellStyle name="Normal 3 4 2 2 4" xfId="15819" xr:uid="{00000000-0005-0000-0000-0000833E0000}"/>
    <cellStyle name="Normal 3 4 2 2 4 2" xfId="15820" xr:uid="{00000000-0005-0000-0000-0000843E0000}"/>
    <cellStyle name="Normal 3 4 2 2 4 2 2" xfId="15821" xr:uid="{00000000-0005-0000-0000-0000853E0000}"/>
    <cellStyle name="Normal 3 4 2 2 4 2 2 2" xfId="15822" xr:uid="{00000000-0005-0000-0000-0000863E0000}"/>
    <cellStyle name="Normal 3 4 2 2 4 2 2 3" xfId="15823" xr:uid="{00000000-0005-0000-0000-0000873E0000}"/>
    <cellStyle name="Normal 3 4 2 2 4 2 2 4" xfId="15824" xr:uid="{00000000-0005-0000-0000-0000883E0000}"/>
    <cellStyle name="Normal 3 4 2 2 4 2 3" xfId="15825" xr:uid="{00000000-0005-0000-0000-0000893E0000}"/>
    <cellStyle name="Normal 3 4 2 2 4 2 4" xfId="15826" xr:uid="{00000000-0005-0000-0000-00008A3E0000}"/>
    <cellStyle name="Normal 3 4 2 2 4 2 5" xfId="15827" xr:uid="{00000000-0005-0000-0000-00008B3E0000}"/>
    <cellStyle name="Normal 3 4 2 2 4 3" xfId="15828" xr:uid="{00000000-0005-0000-0000-00008C3E0000}"/>
    <cellStyle name="Normal 3 4 2 2 4 3 2" xfId="15829" xr:uid="{00000000-0005-0000-0000-00008D3E0000}"/>
    <cellStyle name="Normal 3 4 2 2 4 3 3" xfId="15830" xr:uid="{00000000-0005-0000-0000-00008E3E0000}"/>
    <cellStyle name="Normal 3 4 2 2 4 3 4" xfId="15831" xr:uid="{00000000-0005-0000-0000-00008F3E0000}"/>
    <cellStyle name="Normal 3 4 2 2 4 4" xfId="15832" xr:uid="{00000000-0005-0000-0000-0000903E0000}"/>
    <cellStyle name="Normal 3 4 2 2 4 5" xfId="15833" xr:uid="{00000000-0005-0000-0000-0000913E0000}"/>
    <cellStyle name="Normal 3 4 2 2 4 6" xfId="15834" xr:uid="{00000000-0005-0000-0000-0000923E0000}"/>
    <cellStyle name="Normal 3 4 2 2 5" xfId="15835" xr:uid="{00000000-0005-0000-0000-0000933E0000}"/>
    <cellStyle name="Normal 3 4 2 2 5 2" xfId="15836" xr:uid="{00000000-0005-0000-0000-0000943E0000}"/>
    <cellStyle name="Normal 3 4 2 2 5 2 2" xfId="15837" xr:uid="{00000000-0005-0000-0000-0000953E0000}"/>
    <cellStyle name="Normal 3 4 2 2 5 2 3" xfId="15838" xr:uid="{00000000-0005-0000-0000-0000963E0000}"/>
    <cellStyle name="Normal 3 4 2 2 5 2 4" xfId="15839" xr:uid="{00000000-0005-0000-0000-0000973E0000}"/>
    <cellStyle name="Normal 3 4 2 2 5 3" xfId="15840" xr:uid="{00000000-0005-0000-0000-0000983E0000}"/>
    <cellStyle name="Normal 3 4 2 2 5 4" xfId="15841" xr:uid="{00000000-0005-0000-0000-0000993E0000}"/>
    <cellStyle name="Normal 3 4 2 2 5 5" xfId="15842" xr:uid="{00000000-0005-0000-0000-00009A3E0000}"/>
    <cellStyle name="Normal 3 4 2 2 6" xfId="15843" xr:uid="{00000000-0005-0000-0000-00009B3E0000}"/>
    <cellStyle name="Normal 3 4 2 2 6 2" xfId="15844" xr:uid="{00000000-0005-0000-0000-00009C3E0000}"/>
    <cellStyle name="Normal 3 4 2 2 6 3" xfId="15845" xr:uid="{00000000-0005-0000-0000-00009D3E0000}"/>
    <cellStyle name="Normal 3 4 2 2 6 4" xfId="15846" xr:uid="{00000000-0005-0000-0000-00009E3E0000}"/>
    <cellStyle name="Normal 3 4 2 2 7" xfId="15847" xr:uid="{00000000-0005-0000-0000-00009F3E0000}"/>
    <cellStyle name="Normal 3 4 2 2 8" xfId="15848" xr:uid="{00000000-0005-0000-0000-0000A03E0000}"/>
    <cellStyle name="Normal 3 4 2 2 9" xfId="15849" xr:uid="{00000000-0005-0000-0000-0000A13E0000}"/>
    <cellStyle name="Normal 3 4 2 3" xfId="15850" xr:uid="{00000000-0005-0000-0000-0000A23E0000}"/>
    <cellStyle name="Normal 3 4 2 3 2" xfId="15851" xr:uid="{00000000-0005-0000-0000-0000A33E0000}"/>
    <cellStyle name="Normal 3 4 2 3 2 2" xfId="15852" xr:uid="{00000000-0005-0000-0000-0000A43E0000}"/>
    <cellStyle name="Normal 3 4 2 3 2 2 2" xfId="15853" xr:uid="{00000000-0005-0000-0000-0000A53E0000}"/>
    <cellStyle name="Normal 3 4 2 3 2 2 2 2" xfId="15854" xr:uid="{00000000-0005-0000-0000-0000A63E0000}"/>
    <cellStyle name="Normal 3 4 2 3 2 2 2 3" xfId="15855" xr:uid="{00000000-0005-0000-0000-0000A73E0000}"/>
    <cellStyle name="Normal 3 4 2 3 2 2 2 4" xfId="15856" xr:uid="{00000000-0005-0000-0000-0000A83E0000}"/>
    <cellStyle name="Normal 3 4 2 3 2 2 3" xfId="15857" xr:uid="{00000000-0005-0000-0000-0000A93E0000}"/>
    <cellStyle name="Normal 3 4 2 3 2 2 3 2" xfId="15858" xr:uid="{00000000-0005-0000-0000-0000AA3E0000}"/>
    <cellStyle name="Normal 3 4 2 3 2 2 3 3" xfId="15859" xr:uid="{00000000-0005-0000-0000-0000AB3E0000}"/>
    <cellStyle name="Normal 3 4 2 3 2 2 3 4" xfId="15860" xr:uid="{00000000-0005-0000-0000-0000AC3E0000}"/>
    <cellStyle name="Normal 3 4 2 3 2 2 4" xfId="15861" xr:uid="{00000000-0005-0000-0000-0000AD3E0000}"/>
    <cellStyle name="Normal 3 4 2 3 2 2 5" xfId="15862" xr:uid="{00000000-0005-0000-0000-0000AE3E0000}"/>
    <cellStyle name="Normal 3 4 2 3 2 2 6" xfId="15863" xr:uid="{00000000-0005-0000-0000-0000AF3E0000}"/>
    <cellStyle name="Normal 3 4 2 3 2 3" xfId="15864" xr:uid="{00000000-0005-0000-0000-0000B03E0000}"/>
    <cellStyle name="Normal 3 4 2 3 2 3 2" xfId="15865" xr:uid="{00000000-0005-0000-0000-0000B13E0000}"/>
    <cellStyle name="Normal 3 4 2 3 2 3 3" xfId="15866" xr:uid="{00000000-0005-0000-0000-0000B23E0000}"/>
    <cellStyle name="Normal 3 4 2 3 2 3 4" xfId="15867" xr:uid="{00000000-0005-0000-0000-0000B33E0000}"/>
    <cellStyle name="Normal 3 4 2 3 2 4" xfId="15868" xr:uid="{00000000-0005-0000-0000-0000B43E0000}"/>
    <cellStyle name="Normal 3 4 2 3 2 4 2" xfId="15869" xr:uid="{00000000-0005-0000-0000-0000B53E0000}"/>
    <cellStyle name="Normal 3 4 2 3 2 4 3" xfId="15870" xr:uid="{00000000-0005-0000-0000-0000B63E0000}"/>
    <cellStyle name="Normal 3 4 2 3 2 4 4" xfId="15871" xr:uid="{00000000-0005-0000-0000-0000B73E0000}"/>
    <cellStyle name="Normal 3 4 2 3 2 5" xfId="15872" xr:uid="{00000000-0005-0000-0000-0000B83E0000}"/>
    <cellStyle name="Normal 3 4 2 3 2 6" xfId="15873" xr:uid="{00000000-0005-0000-0000-0000B93E0000}"/>
    <cellStyle name="Normal 3 4 2 3 2 7" xfId="15874" xr:uid="{00000000-0005-0000-0000-0000BA3E0000}"/>
    <cellStyle name="Normal 3 4 2 3 3" xfId="15875" xr:uid="{00000000-0005-0000-0000-0000BB3E0000}"/>
    <cellStyle name="Normal 3 4 2 3 3 2" xfId="15876" xr:uid="{00000000-0005-0000-0000-0000BC3E0000}"/>
    <cellStyle name="Normal 3 4 2 3 3 2 2" xfId="15877" xr:uid="{00000000-0005-0000-0000-0000BD3E0000}"/>
    <cellStyle name="Normal 3 4 2 3 3 2 2 2" xfId="15878" xr:uid="{00000000-0005-0000-0000-0000BE3E0000}"/>
    <cellStyle name="Normal 3 4 2 3 3 2 2 3" xfId="15879" xr:uid="{00000000-0005-0000-0000-0000BF3E0000}"/>
    <cellStyle name="Normal 3 4 2 3 3 2 2 4" xfId="15880" xr:uid="{00000000-0005-0000-0000-0000C03E0000}"/>
    <cellStyle name="Normal 3 4 2 3 3 2 3" xfId="15881" xr:uid="{00000000-0005-0000-0000-0000C13E0000}"/>
    <cellStyle name="Normal 3 4 2 3 3 2 3 2" xfId="15882" xr:uid="{00000000-0005-0000-0000-0000C23E0000}"/>
    <cellStyle name="Normal 3 4 2 3 3 2 3 3" xfId="15883" xr:uid="{00000000-0005-0000-0000-0000C33E0000}"/>
    <cellStyle name="Normal 3 4 2 3 3 2 3 4" xfId="15884" xr:uid="{00000000-0005-0000-0000-0000C43E0000}"/>
    <cellStyle name="Normal 3 4 2 3 3 2 4" xfId="15885" xr:uid="{00000000-0005-0000-0000-0000C53E0000}"/>
    <cellStyle name="Normal 3 4 2 3 3 2 5" xfId="15886" xr:uid="{00000000-0005-0000-0000-0000C63E0000}"/>
    <cellStyle name="Normal 3 4 2 3 3 2 6" xfId="15887" xr:uid="{00000000-0005-0000-0000-0000C73E0000}"/>
    <cellStyle name="Normal 3 4 2 3 3 3" xfId="15888" xr:uid="{00000000-0005-0000-0000-0000C83E0000}"/>
    <cellStyle name="Normal 3 4 2 3 3 3 2" xfId="15889" xr:uid="{00000000-0005-0000-0000-0000C93E0000}"/>
    <cellStyle name="Normal 3 4 2 3 3 3 3" xfId="15890" xr:uid="{00000000-0005-0000-0000-0000CA3E0000}"/>
    <cellStyle name="Normal 3 4 2 3 3 3 4" xfId="15891" xr:uid="{00000000-0005-0000-0000-0000CB3E0000}"/>
    <cellStyle name="Normal 3 4 2 3 3 4" xfId="15892" xr:uid="{00000000-0005-0000-0000-0000CC3E0000}"/>
    <cellStyle name="Normal 3 4 2 3 3 4 2" xfId="15893" xr:uid="{00000000-0005-0000-0000-0000CD3E0000}"/>
    <cellStyle name="Normal 3 4 2 3 3 4 3" xfId="15894" xr:uid="{00000000-0005-0000-0000-0000CE3E0000}"/>
    <cellStyle name="Normal 3 4 2 3 3 4 4" xfId="15895" xr:uid="{00000000-0005-0000-0000-0000CF3E0000}"/>
    <cellStyle name="Normal 3 4 2 3 3 5" xfId="15896" xr:uid="{00000000-0005-0000-0000-0000D03E0000}"/>
    <cellStyle name="Normal 3 4 2 3 3 6" xfId="15897" xr:uid="{00000000-0005-0000-0000-0000D13E0000}"/>
    <cellStyle name="Normal 3 4 2 3 3 7" xfId="15898" xr:uid="{00000000-0005-0000-0000-0000D23E0000}"/>
    <cellStyle name="Normal 3 4 2 3 4" xfId="15899" xr:uid="{00000000-0005-0000-0000-0000D33E0000}"/>
    <cellStyle name="Normal 3 4 2 3 4 2" xfId="15900" xr:uid="{00000000-0005-0000-0000-0000D43E0000}"/>
    <cellStyle name="Normal 3 4 2 3 4 2 2" xfId="15901" xr:uid="{00000000-0005-0000-0000-0000D53E0000}"/>
    <cellStyle name="Normal 3 4 2 3 4 2 3" xfId="15902" xr:uid="{00000000-0005-0000-0000-0000D63E0000}"/>
    <cellStyle name="Normal 3 4 2 3 4 2 4" xfId="15903" xr:uid="{00000000-0005-0000-0000-0000D73E0000}"/>
    <cellStyle name="Normal 3 4 2 3 4 3" xfId="15904" xr:uid="{00000000-0005-0000-0000-0000D83E0000}"/>
    <cellStyle name="Normal 3 4 2 3 4 3 2" xfId="15905" xr:uid="{00000000-0005-0000-0000-0000D93E0000}"/>
    <cellStyle name="Normal 3 4 2 3 4 3 3" xfId="15906" xr:uid="{00000000-0005-0000-0000-0000DA3E0000}"/>
    <cellStyle name="Normal 3 4 2 3 4 3 4" xfId="15907" xr:uid="{00000000-0005-0000-0000-0000DB3E0000}"/>
    <cellStyle name="Normal 3 4 2 3 4 4" xfId="15908" xr:uid="{00000000-0005-0000-0000-0000DC3E0000}"/>
    <cellStyle name="Normal 3 4 2 3 4 5" xfId="15909" xr:uid="{00000000-0005-0000-0000-0000DD3E0000}"/>
    <cellStyle name="Normal 3 4 2 3 4 6" xfId="15910" xr:uid="{00000000-0005-0000-0000-0000DE3E0000}"/>
    <cellStyle name="Normal 3 4 2 3 5" xfId="15911" xr:uid="{00000000-0005-0000-0000-0000DF3E0000}"/>
    <cellStyle name="Normal 3 4 2 3 5 2" xfId="15912" xr:uid="{00000000-0005-0000-0000-0000E03E0000}"/>
    <cellStyle name="Normal 3 4 2 3 5 3" xfId="15913" xr:uid="{00000000-0005-0000-0000-0000E13E0000}"/>
    <cellStyle name="Normal 3 4 2 3 5 4" xfId="15914" xr:uid="{00000000-0005-0000-0000-0000E23E0000}"/>
    <cellStyle name="Normal 3 4 2 3 6" xfId="15915" xr:uid="{00000000-0005-0000-0000-0000E33E0000}"/>
    <cellStyle name="Normal 3 4 2 3 6 2" xfId="15916" xr:uid="{00000000-0005-0000-0000-0000E43E0000}"/>
    <cellStyle name="Normal 3 4 2 3 6 3" xfId="15917" xr:uid="{00000000-0005-0000-0000-0000E53E0000}"/>
    <cellStyle name="Normal 3 4 2 3 6 4" xfId="15918" xr:uid="{00000000-0005-0000-0000-0000E63E0000}"/>
    <cellStyle name="Normal 3 4 2 3 7" xfId="15919" xr:uid="{00000000-0005-0000-0000-0000E73E0000}"/>
    <cellStyle name="Normal 3 4 2 3 8" xfId="15920" xr:uid="{00000000-0005-0000-0000-0000E83E0000}"/>
    <cellStyle name="Normal 3 4 2 3 9" xfId="15921" xr:uid="{00000000-0005-0000-0000-0000E93E0000}"/>
    <cellStyle name="Normal 3 4 2 4" xfId="15922" xr:uid="{00000000-0005-0000-0000-0000EA3E0000}"/>
    <cellStyle name="Normal 3 4 2 4 2" xfId="15923" xr:uid="{00000000-0005-0000-0000-0000EB3E0000}"/>
    <cellStyle name="Normal 3 4 2 4 2 2" xfId="15924" xr:uid="{00000000-0005-0000-0000-0000EC3E0000}"/>
    <cellStyle name="Normal 3 4 2 4 2 2 2" xfId="15925" xr:uid="{00000000-0005-0000-0000-0000ED3E0000}"/>
    <cellStyle name="Normal 3 4 2 4 2 2 3" xfId="15926" xr:uid="{00000000-0005-0000-0000-0000EE3E0000}"/>
    <cellStyle name="Normal 3 4 2 4 2 2 4" xfId="15927" xr:uid="{00000000-0005-0000-0000-0000EF3E0000}"/>
    <cellStyle name="Normal 3 4 2 4 2 3" xfId="15928" xr:uid="{00000000-0005-0000-0000-0000F03E0000}"/>
    <cellStyle name="Normal 3 4 2 4 2 3 2" xfId="15929" xr:uid="{00000000-0005-0000-0000-0000F13E0000}"/>
    <cellStyle name="Normal 3 4 2 4 2 3 3" xfId="15930" xr:uid="{00000000-0005-0000-0000-0000F23E0000}"/>
    <cellStyle name="Normal 3 4 2 4 2 3 4" xfId="15931" xr:uid="{00000000-0005-0000-0000-0000F33E0000}"/>
    <cellStyle name="Normal 3 4 2 4 2 4" xfId="15932" xr:uid="{00000000-0005-0000-0000-0000F43E0000}"/>
    <cellStyle name="Normal 3 4 2 4 2 5" xfId="15933" xr:uid="{00000000-0005-0000-0000-0000F53E0000}"/>
    <cellStyle name="Normal 3 4 2 4 2 6" xfId="15934" xr:uid="{00000000-0005-0000-0000-0000F63E0000}"/>
    <cellStyle name="Normal 3 4 2 4 3" xfId="15935" xr:uid="{00000000-0005-0000-0000-0000F73E0000}"/>
    <cellStyle name="Normal 3 4 2 4 3 2" xfId="15936" xr:uid="{00000000-0005-0000-0000-0000F83E0000}"/>
    <cellStyle name="Normal 3 4 2 4 3 3" xfId="15937" xr:uid="{00000000-0005-0000-0000-0000F93E0000}"/>
    <cellStyle name="Normal 3 4 2 4 3 4" xfId="15938" xr:uid="{00000000-0005-0000-0000-0000FA3E0000}"/>
    <cellStyle name="Normal 3 4 2 4 4" xfId="15939" xr:uid="{00000000-0005-0000-0000-0000FB3E0000}"/>
    <cellStyle name="Normal 3 4 2 4 4 2" xfId="15940" xr:uid="{00000000-0005-0000-0000-0000FC3E0000}"/>
    <cellStyle name="Normal 3 4 2 4 4 3" xfId="15941" xr:uid="{00000000-0005-0000-0000-0000FD3E0000}"/>
    <cellStyle name="Normal 3 4 2 4 4 4" xfId="15942" xr:uid="{00000000-0005-0000-0000-0000FE3E0000}"/>
    <cellStyle name="Normal 3 4 2 4 5" xfId="15943" xr:uid="{00000000-0005-0000-0000-0000FF3E0000}"/>
    <cellStyle name="Normal 3 4 2 4 6" xfId="15944" xr:uid="{00000000-0005-0000-0000-0000003F0000}"/>
    <cellStyle name="Normal 3 4 2 4 7" xfId="15945" xr:uid="{00000000-0005-0000-0000-0000013F0000}"/>
    <cellStyle name="Normal 3 4 2 5" xfId="15946" xr:uid="{00000000-0005-0000-0000-0000023F0000}"/>
    <cellStyle name="Normal 3 4 2 5 2" xfId="15947" xr:uid="{00000000-0005-0000-0000-0000033F0000}"/>
    <cellStyle name="Normal 3 4 2 5 2 2" xfId="15948" xr:uid="{00000000-0005-0000-0000-0000043F0000}"/>
    <cellStyle name="Normal 3 4 2 5 2 2 2" xfId="15949" xr:uid="{00000000-0005-0000-0000-0000053F0000}"/>
    <cellStyle name="Normal 3 4 2 5 2 2 3" xfId="15950" xr:uid="{00000000-0005-0000-0000-0000063F0000}"/>
    <cellStyle name="Normal 3 4 2 5 2 2 4" xfId="15951" xr:uid="{00000000-0005-0000-0000-0000073F0000}"/>
    <cellStyle name="Normal 3 4 2 5 2 3" xfId="15952" xr:uid="{00000000-0005-0000-0000-0000083F0000}"/>
    <cellStyle name="Normal 3 4 2 5 2 3 2" xfId="15953" xr:uid="{00000000-0005-0000-0000-0000093F0000}"/>
    <cellStyle name="Normal 3 4 2 5 2 3 3" xfId="15954" xr:uid="{00000000-0005-0000-0000-00000A3F0000}"/>
    <cellStyle name="Normal 3 4 2 5 2 3 4" xfId="15955" xr:uid="{00000000-0005-0000-0000-00000B3F0000}"/>
    <cellStyle name="Normal 3 4 2 5 2 4" xfId="15956" xr:uid="{00000000-0005-0000-0000-00000C3F0000}"/>
    <cellStyle name="Normal 3 4 2 5 2 5" xfId="15957" xr:uid="{00000000-0005-0000-0000-00000D3F0000}"/>
    <cellStyle name="Normal 3 4 2 5 2 6" xfId="15958" xr:uid="{00000000-0005-0000-0000-00000E3F0000}"/>
    <cellStyle name="Normal 3 4 2 5 3" xfId="15959" xr:uid="{00000000-0005-0000-0000-00000F3F0000}"/>
    <cellStyle name="Normal 3 4 2 5 3 2" xfId="15960" xr:uid="{00000000-0005-0000-0000-0000103F0000}"/>
    <cellStyle name="Normal 3 4 2 5 3 3" xfId="15961" xr:uid="{00000000-0005-0000-0000-0000113F0000}"/>
    <cellStyle name="Normal 3 4 2 5 3 4" xfId="15962" xr:uid="{00000000-0005-0000-0000-0000123F0000}"/>
    <cellStyle name="Normal 3 4 2 5 4" xfId="15963" xr:uid="{00000000-0005-0000-0000-0000133F0000}"/>
    <cellStyle name="Normal 3 4 2 5 4 2" xfId="15964" xr:uid="{00000000-0005-0000-0000-0000143F0000}"/>
    <cellStyle name="Normal 3 4 2 5 4 3" xfId="15965" xr:uid="{00000000-0005-0000-0000-0000153F0000}"/>
    <cellStyle name="Normal 3 4 2 5 4 4" xfId="15966" xr:uid="{00000000-0005-0000-0000-0000163F0000}"/>
    <cellStyle name="Normal 3 4 2 5 5" xfId="15967" xr:uid="{00000000-0005-0000-0000-0000173F0000}"/>
    <cellStyle name="Normal 3 4 2 5 6" xfId="15968" xr:uid="{00000000-0005-0000-0000-0000183F0000}"/>
    <cellStyle name="Normal 3 4 2 5 7" xfId="15969" xr:uid="{00000000-0005-0000-0000-0000193F0000}"/>
    <cellStyle name="Normal 3 4 2 6" xfId="15970" xr:uid="{00000000-0005-0000-0000-00001A3F0000}"/>
    <cellStyle name="Normal 3 4 2 6 2" xfId="15971" xr:uid="{00000000-0005-0000-0000-00001B3F0000}"/>
    <cellStyle name="Normal 3 4 2 6 2 2" xfId="15972" xr:uid="{00000000-0005-0000-0000-00001C3F0000}"/>
    <cellStyle name="Normal 3 4 2 6 2 3" xfId="15973" xr:uid="{00000000-0005-0000-0000-00001D3F0000}"/>
    <cellStyle name="Normal 3 4 2 6 2 4" xfId="15974" xr:uid="{00000000-0005-0000-0000-00001E3F0000}"/>
    <cellStyle name="Normal 3 4 2 6 3" xfId="15975" xr:uid="{00000000-0005-0000-0000-00001F3F0000}"/>
    <cellStyle name="Normal 3 4 2 6 3 2" xfId="15976" xr:uid="{00000000-0005-0000-0000-0000203F0000}"/>
    <cellStyle name="Normal 3 4 2 6 3 3" xfId="15977" xr:uid="{00000000-0005-0000-0000-0000213F0000}"/>
    <cellStyle name="Normal 3 4 2 6 3 4" xfId="15978" xr:uid="{00000000-0005-0000-0000-0000223F0000}"/>
    <cellStyle name="Normal 3 4 2 7" xfId="15979" xr:uid="{00000000-0005-0000-0000-0000233F0000}"/>
    <cellStyle name="Normal 3 4 2 7 2" xfId="15980" xr:uid="{00000000-0005-0000-0000-0000243F0000}"/>
    <cellStyle name="Normal 3 4 2 7 2 2" xfId="15981" xr:uid="{00000000-0005-0000-0000-0000253F0000}"/>
    <cellStyle name="Normal 3 4 2 7 2 3" xfId="15982" xr:uid="{00000000-0005-0000-0000-0000263F0000}"/>
    <cellStyle name="Normal 3 4 2 7 2 4" xfId="15983" xr:uid="{00000000-0005-0000-0000-0000273F0000}"/>
    <cellStyle name="Normal 3 4 2 7 3" xfId="15984" xr:uid="{00000000-0005-0000-0000-0000283F0000}"/>
    <cellStyle name="Normal 3 4 2 7 4" xfId="15985" xr:uid="{00000000-0005-0000-0000-0000293F0000}"/>
    <cellStyle name="Normal 3 4 2 7 5" xfId="15986" xr:uid="{00000000-0005-0000-0000-00002A3F0000}"/>
    <cellStyle name="Normal 3 4 2 8" xfId="15987" xr:uid="{00000000-0005-0000-0000-00002B3F0000}"/>
    <cellStyle name="Normal 3 4 2 8 2" xfId="15988" xr:uid="{00000000-0005-0000-0000-00002C3F0000}"/>
    <cellStyle name="Normal 3 4 2 8 3" xfId="15989" xr:uid="{00000000-0005-0000-0000-00002D3F0000}"/>
    <cellStyle name="Normal 3 4 2 8 4" xfId="15990" xr:uid="{00000000-0005-0000-0000-00002E3F0000}"/>
    <cellStyle name="Normal 3 4 2 9" xfId="15991" xr:uid="{00000000-0005-0000-0000-00002F3F0000}"/>
    <cellStyle name="Normal 3 4 3" xfId="15992" xr:uid="{00000000-0005-0000-0000-0000303F0000}"/>
    <cellStyle name="Normal 3 4 3 10" xfId="15993" xr:uid="{00000000-0005-0000-0000-0000313F0000}"/>
    <cellStyle name="Normal 3 4 3 11" xfId="15994" xr:uid="{00000000-0005-0000-0000-0000323F0000}"/>
    <cellStyle name="Normal 3 4 3 2" xfId="15995" xr:uid="{00000000-0005-0000-0000-0000333F0000}"/>
    <cellStyle name="Normal 3 4 3 2 2" xfId="15996" xr:uid="{00000000-0005-0000-0000-0000343F0000}"/>
    <cellStyle name="Normal 3 4 3 2 2 2" xfId="15997" xr:uid="{00000000-0005-0000-0000-0000353F0000}"/>
    <cellStyle name="Normal 3 4 3 2 2 2 2" xfId="15998" xr:uid="{00000000-0005-0000-0000-0000363F0000}"/>
    <cellStyle name="Normal 3 4 3 2 2 2 2 2" xfId="15999" xr:uid="{00000000-0005-0000-0000-0000373F0000}"/>
    <cellStyle name="Normal 3 4 3 2 2 2 2 3" xfId="16000" xr:uid="{00000000-0005-0000-0000-0000383F0000}"/>
    <cellStyle name="Normal 3 4 3 2 2 2 2 4" xfId="16001" xr:uid="{00000000-0005-0000-0000-0000393F0000}"/>
    <cellStyle name="Normal 3 4 3 2 2 2 3" xfId="16002" xr:uid="{00000000-0005-0000-0000-00003A3F0000}"/>
    <cellStyle name="Normal 3 4 3 2 2 2 3 2" xfId="16003" xr:uid="{00000000-0005-0000-0000-00003B3F0000}"/>
    <cellStyle name="Normal 3 4 3 2 2 2 3 3" xfId="16004" xr:uid="{00000000-0005-0000-0000-00003C3F0000}"/>
    <cellStyle name="Normal 3 4 3 2 2 2 3 4" xfId="16005" xr:uid="{00000000-0005-0000-0000-00003D3F0000}"/>
    <cellStyle name="Normal 3 4 3 2 2 2 4" xfId="16006" xr:uid="{00000000-0005-0000-0000-00003E3F0000}"/>
    <cellStyle name="Normal 3 4 3 2 2 2 5" xfId="16007" xr:uid="{00000000-0005-0000-0000-00003F3F0000}"/>
    <cellStyle name="Normal 3 4 3 2 2 2 6" xfId="16008" xr:uid="{00000000-0005-0000-0000-0000403F0000}"/>
    <cellStyle name="Normal 3 4 3 2 2 3" xfId="16009" xr:uid="{00000000-0005-0000-0000-0000413F0000}"/>
    <cellStyle name="Normal 3 4 3 2 2 3 2" xfId="16010" xr:uid="{00000000-0005-0000-0000-0000423F0000}"/>
    <cellStyle name="Normal 3 4 3 2 2 3 3" xfId="16011" xr:uid="{00000000-0005-0000-0000-0000433F0000}"/>
    <cellStyle name="Normal 3 4 3 2 2 3 4" xfId="16012" xr:uid="{00000000-0005-0000-0000-0000443F0000}"/>
    <cellStyle name="Normal 3 4 3 2 2 4" xfId="16013" xr:uid="{00000000-0005-0000-0000-0000453F0000}"/>
    <cellStyle name="Normal 3 4 3 2 2 4 2" xfId="16014" xr:uid="{00000000-0005-0000-0000-0000463F0000}"/>
    <cellStyle name="Normal 3 4 3 2 2 4 3" xfId="16015" xr:uid="{00000000-0005-0000-0000-0000473F0000}"/>
    <cellStyle name="Normal 3 4 3 2 2 4 4" xfId="16016" xr:uid="{00000000-0005-0000-0000-0000483F0000}"/>
    <cellStyle name="Normal 3 4 3 2 2 5" xfId="16017" xr:uid="{00000000-0005-0000-0000-0000493F0000}"/>
    <cellStyle name="Normal 3 4 3 2 2 6" xfId="16018" xr:uid="{00000000-0005-0000-0000-00004A3F0000}"/>
    <cellStyle name="Normal 3 4 3 2 2 7" xfId="16019" xr:uid="{00000000-0005-0000-0000-00004B3F0000}"/>
    <cellStyle name="Normal 3 4 3 2 3" xfId="16020" xr:uid="{00000000-0005-0000-0000-00004C3F0000}"/>
    <cellStyle name="Normal 3 4 3 2 3 2" xfId="16021" xr:uid="{00000000-0005-0000-0000-00004D3F0000}"/>
    <cellStyle name="Normal 3 4 3 2 3 2 2" xfId="16022" xr:uid="{00000000-0005-0000-0000-00004E3F0000}"/>
    <cellStyle name="Normal 3 4 3 2 3 2 2 2" xfId="16023" xr:uid="{00000000-0005-0000-0000-00004F3F0000}"/>
    <cellStyle name="Normal 3 4 3 2 3 2 2 3" xfId="16024" xr:uid="{00000000-0005-0000-0000-0000503F0000}"/>
    <cellStyle name="Normal 3 4 3 2 3 2 2 4" xfId="16025" xr:uid="{00000000-0005-0000-0000-0000513F0000}"/>
    <cellStyle name="Normal 3 4 3 2 3 2 3" xfId="16026" xr:uid="{00000000-0005-0000-0000-0000523F0000}"/>
    <cellStyle name="Normal 3 4 3 2 3 2 3 2" xfId="16027" xr:uid="{00000000-0005-0000-0000-0000533F0000}"/>
    <cellStyle name="Normal 3 4 3 2 3 2 3 3" xfId="16028" xr:uid="{00000000-0005-0000-0000-0000543F0000}"/>
    <cellStyle name="Normal 3 4 3 2 3 2 3 4" xfId="16029" xr:uid="{00000000-0005-0000-0000-0000553F0000}"/>
    <cellStyle name="Normal 3 4 3 2 3 2 4" xfId="16030" xr:uid="{00000000-0005-0000-0000-0000563F0000}"/>
    <cellStyle name="Normal 3 4 3 2 3 2 5" xfId="16031" xr:uid="{00000000-0005-0000-0000-0000573F0000}"/>
    <cellStyle name="Normal 3 4 3 2 3 2 6" xfId="16032" xr:uid="{00000000-0005-0000-0000-0000583F0000}"/>
    <cellStyle name="Normal 3 4 3 2 3 3" xfId="16033" xr:uid="{00000000-0005-0000-0000-0000593F0000}"/>
    <cellStyle name="Normal 3 4 3 2 3 3 2" xfId="16034" xr:uid="{00000000-0005-0000-0000-00005A3F0000}"/>
    <cellStyle name="Normal 3 4 3 2 3 3 3" xfId="16035" xr:uid="{00000000-0005-0000-0000-00005B3F0000}"/>
    <cellStyle name="Normal 3 4 3 2 3 3 4" xfId="16036" xr:uid="{00000000-0005-0000-0000-00005C3F0000}"/>
    <cellStyle name="Normal 3 4 3 2 3 4" xfId="16037" xr:uid="{00000000-0005-0000-0000-00005D3F0000}"/>
    <cellStyle name="Normal 3 4 3 2 3 4 2" xfId="16038" xr:uid="{00000000-0005-0000-0000-00005E3F0000}"/>
    <cellStyle name="Normal 3 4 3 2 3 4 3" xfId="16039" xr:uid="{00000000-0005-0000-0000-00005F3F0000}"/>
    <cellStyle name="Normal 3 4 3 2 3 4 4" xfId="16040" xr:uid="{00000000-0005-0000-0000-0000603F0000}"/>
    <cellStyle name="Normal 3 4 3 2 3 5" xfId="16041" xr:uid="{00000000-0005-0000-0000-0000613F0000}"/>
    <cellStyle name="Normal 3 4 3 2 3 6" xfId="16042" xr:uid="{00000000-0005-0000-0000-0000623F0000}"/>
    <cellStyle name="Normal 3 4 3 2 3 7" xfId="16043" xr:uid="{00000000-0005-0000-0000-0000633F0000}"/>
    <cellStyle name="Normal 3 4 3 2 4" xfId="16044" xr:uid="{00000000-0005-0000-0000-0000643F0000}"/>
    <cellStyle name="Normal 3 4 3 2 4 2" xfId="16045" xr:uid="{00000000-0005-0000-0000-0000653F0000}"/>
    <cellStyle name="Normal 3 4 3 2 4 2 2" xfId="16046" xr:uid="{00000000-0005-0000-0000-0000663F0000}"/>
    <cellStyle name="Normal 3 4 3 2 4 2 3" xfId="16047" xr:uid="{00000000-0005-0000-0000-0000673F0000}"/>
    <cellStyle name="Normal 3 4 3 2 4 2 4" xfId="16048" xr:uid="{00000000-0005-0000-0000-0000683F0000}"/>
    <cellStyle name="Normal 3 4 3 2 4 3" xfId="16049" xr:uid="{00000000-0005-0000-0000-0000693F0000}"/>
    <cellStyle name="Normal 3 4 3 2 4 3 2" xfId="16050" xr:uid="{00000000-0005-0000-0000-00006A3F0000}"/>
    <cellStyle name="Normal 3 4 3 2 4 3 3" xfId="16051" xr:uid="{00000000-0005-0000-0000-00006B3F0000}"/>
    <cellStyle name="Normal 3 4 3 2 4 3 4" xfId="16052" xr:uid="{00000000-0005-0000-0000-00006C3F0000}"/>
    <cellStyle name="Normal 3 4 3 2 4 4" xfId="16053" xr:uid="{00000000-0005-0000-0000-00006D3F0000}"/>
    <cellStyle name="Normal 3 4 3 2 4 5" xfId="16054" xr:uid="{00000000-0005-0000-0000-00006E3F0000}"/>
    <cellStyle name="Normal 3 4 3 2 4 6" xfId="16055" xr:uid="{00000000-0005-0000-0000-00006F3F0000}"/>
    <cellStyle name="Normal 3 4 3 2 5" xfId="16056" xr:uid="{00000000-0005-0000-0000-0000703F0000}"/>
    <cellStyle name="Normal 3 4 3 2 5 2" xfId="16057" xr:uid="{00000000-0005-0000-0000-0000713F0000}"/>
    <cellStyle name="Normal 3 4 3 2 5 3" xfId="16058" xr:uid="{00000000-0005-0000-0000-0000723F0000}"/>
    <cellStyle name="Normal 3 4 3 2 5 4" xfId="16059" xr:uid="{00000000-0005-0000-0000-0000733F0000}"/>
    <cellStyle name="Normal 3 4 3 2 6" xfId="16060" xr:uid="{00000000-0005-0000-0000-0000743F0000}"/>
    <cellStyle name="Normal 3 4 3 2 6 2" xfId="16061" xr:uid="{00000000-0005-0000-0000-0000753F0000}"/>
    <cellStyle name="Normal 3 4 3 2 6 3" xfId="16062" xr:uid="{00000000-0005-0000-0000-0000763F0000}"/>
    <cellStyle name="Normal 3 4 3 2 6 4" xfId="16063" xr:uid="{00000000-0005-0000-0000-0000773F0000}"/>
    <cellStyle name="Normal 3 4 3 2 7" xfId="16064" xr:uid="{00000000-0005-0000-0000-0000783F0000}"/>
    <cellStyle name="Normal 3 4 3 2 8" xfId="16065" xr:uid="{00000000-0005-0000-0000-0000793F0000}"/>
    <cellStyle name="Normal 3 4 3 2 9" xfId="16066" xr:uid="{00000000-0005-0000-0000-00007A3F0000}"/>
    <cellStyle name="Normal 3 4 3 3" xfId="16067" xr:uid="{00000000-0005-0000-0000-00007B3F0000}"/>
    <cellStyle name="Normal 3 4 3 3 2" xfId="16068" xr:uid="{00000000-0005-0000-0000-00007C3F0000}"/>
    <cellStyle name="Normal 3 4 3 3 2 2" xfId="16069" xr:uid="{00000000-0005-0000-0000-00007D3F0000}"/>
    <cellStyle name="Normal 3 4 3 3 2 2 2" xfId="16070" xr:uid="{00000000-0005-0000-0000-00007E3F0000}"/>
    <cellStyle name="Normal 3 4 3 3 2 2 2 2" xfId="16071" xr:uid="{00000000-0005-0000-0000-00007F3F0000}"/>
    <cellStyle name="Normal 3 4 3 3 2 2 2 3" xfId="16072" xr:uid="{00000000-0005-0000-0000-0000803F0000}"/>
    <cellStyle name="Normal 3 4 3 3 2 2 2 4" xfId="16073" xr:uid="{00000000-0005-0000-0000-0000813F0000}"/>
    <cellStyle name="Normal 3 4 3 3 2 2 3" xfId="16074" xr:uid="{00000000-0005-0000-0000-0000823F0000}"/>
    <cellStyle name="Normal 3 4 3 3 2 2 4" xfId="16075" xr:uid="{00000000-0005-0000-0000-0000833F0000}"/>
    <cellStyle name="Normal 3 4 3 3 2 2 5" xfId="16076" xr:uid="{00000000-0005-0000-0000-0000843F0000}"/>
    <cellStyle name="Normal 3 4 3 3 2 3" xfId="16077" xr:uid="{00000000-0005-0000-0000-0000853F0000}"/>
    <cellStyle name="Normal 3 4 3 3 2 3 2" xfId="16078" xr:uid="{00000000-0005-0000-0000-0000863F0000}"/>
    <cellStyle name="Normal 3 4 3 3 2 3 3" xfId="16079" xr:uid="{00000000-0005-0000-0000-0000873F0000}"/>
    <cellStyle name="Normal 3 4 3 3 2 3 4" xfId="16080" xr:uid="{00000000-0005-0000-0000-0000883F0000}"/>
    <cellStyle name="Normal 3 4 3 3 2 4" xfId="16081" xr:uid="{00000000-0005-0000-0000-0000893F0000}"/>
    <cellStyle name="Normal 3 4 3 3 2 4 2" xfId="16082" xr:uid="{00000000-0005-0000-0000-00008A3F0000}"/>
    <cellStyle name="Normal 3 4 3 3 2 4 3" xfId="16083" xr:uid="{00000000-0005-0000-0000-00008B3F0000}"/>
    <cellStyle name="Normal 3 4 3 3 2 4 4" xfId="16084" xr:uid="{00000000-0005-0000-0000-00008C3F0000}"/>
    <cellStyle name="Normal 3 4 3 3 2 5" xfId="16085" xr:uid="{00000000-0005-0000-0000-00008D3F0000}"/>
    <cellStyle name="Normal 3 4 3 3 2 6" xfId="16086" xr:uid="{00000000-0005-0000-0000-00008E3F0000}"/>
    <cellStyle name="Normal 3 4 3 3 2 7" xfId="16087" xr:uid="{00000000-0005-0000-0000-00008F3F0000}"/>
    <cellStyle name="Normal 3 4 3 3 3" xfId="16088" xr:uid="{00000000-0005-0000-0000-0000903F0000}"/>
    <cellStyle name="Normal 3 4 3 3 3 2" xfId="16089" xr:uid="{00000000-0005-0000-0000-0000913F0000}"/>
    <cellStyle name="Normal 3 4 3 3 3 2 2" xfId="16090" xr:uid="{00000000-0005-0000-0000-0000923F0000}"/>
    <cellStyle name="Normal 3 4 3 3 3 2 2 2" xfId="16091" xr:uid="{00000000-0005-0000-0000-0000933F0000}"/>
    <cellStyle name="Normal 3 4 3 3 3 2 2 3" xfId="16092" xr:uid="{00000000-0005-0000-0000-0000943F0000}"/>
    <cellStyle name="Normal 3 4 3 3 3 2 2 4" xfId="16093" xr:uid="{00000000-0005-0000-0000-0000953F0000}"/>
    <cellStyle name="Normal 3 4 3 3 3 2 3" xfId="16094" xr:uid="{00000000-0005-0000-0000-0000963F0000}"/>
    <cellStyle name="Normal 3 4 3 3 3 2 4" xfId="16095" xr:uid="{00000000-0005-0000-0000-0000973F0000}"/>
    <cellStyle name="Normal 3 4 3 3 3 2 5" xfId="16096" xr:uid="{00000000-0005-0000-0000-0000983F0000}"/>
    <cellStyle name="Normal 3 4 3 3 3 3" xfId="16097" xr:uid="{00000000-0005-0000-0000-0000993F0000}"/>
    <cellStyle name="Normal 3 4 3 3 3 3 2" xfId="16098" xr:uid="{00000000-0005-0000-0000-00009A3F0000}"/>
    <cellStyle name="Normal 3 4 3 3 3 3 3" xfId="16099" xr:uid="{00000000-0005-0000-0000-00009B3F0000}"/>
    <cellStyle name="Normal 3 4 3 3 3 3 4" xfId="16100" xr:uid="{00000000-0005-0000-0000-00009C3F0000}"/>
    <cellStyle name="Normal 3 4 3 3 3 4" xfId="16101" xr:uid="{00000000-0005-0000-0000-00009D3F0000}"/>
    <cellStyle name="Normal 3 4 3 3 3 5" xfId="16102" xr:uid="{00000000-0005-0000-0000-00009E3F0000}"/>
    <cellStyle name="Normal 3 4 3 3 3 6" xfId="16103" xr:uid="{00000000-0005-0000-0000-00009F3F0000}"/>
    <cellStyle name="Normal 3 4 3 3 4" xfId="16104" xr:uid="{00000000-0005-0000-0000-0000A03F0000}"/>
    <cellStyle name="Normal 3 4 3 3 4 2" xfId="16105" xr:uid="{00000000-0005-0000-0000-0000A13F0000}"/>
    <cellStyle name="Normal 3 4 3 3 4 2 2" xfId="16106" xr:uid="{00000000-0005-0000-0000-0000A23F0000}"/>
    <cellStyle name="Normal 3 4 3 3 4 2 3" xfId="16107" xr:uid="{00000000-0005-0000-0000-0000A33F0000}"/>
    <cellStyle name="Normal 3 4 3 3 4 2 4" xfId="16108" xr:uid="{00000000-0005-0000-0000-0000A43F0000}"/>
    <cellStyle name="Normal 3 4 3 3 4 3" xfId="16109" xr:uid="{00000000-0005-0000-0000-0000A53F0000}"/>
    <cellStyle name="Normal 3 4 3 3 4 4" xfId="16110" xr:uid="{00000000-0005-0000-0000-0000A63F0000}"/>
    <cellStyle name="Normal 3 4 3 3 4 5" xfId="16111" xr:uid="{00000000-0005-0000-0000-0000A73F0000}"/>
    <cellStyle name="Normal 3 4 3 3 5" xfId="16112" xr:uid="{00000000-0005-0000-0000-0000A83F0000}"/>
    <cellStyle name="Normal 3 4 3 3 5 2" xfId="16113" xr:uid="{00000000-0005-0000-0000-0000A93F0000}"/>
    <cellStyle name="Normal 3 4 3 3 5 3" xfId="16114" xr:uid="{00000000-0005-0000-0000-0000AA3F0000}"/>
    <cellStyle name="Normal 3 4 3 3 5 4" xfId="16115" xr:uid="{00000000-0005-0000-0000-0000AB3F0000}"/>
    <cellStyle name="Normal 3 4 3 3 6" xfId="16116" xr:uid="{00000000-0005-0000-0000-0000AC3F0000}"/>
    <cellStyle name="Normal 3 4 3 3 6 2" xfId="16117" xr:uid="{00000000-0005-0000-0000-0000AD3F0000}"/>
    <cellStyle name="Normal 3 4 3 3 6 3" xfId="16118" xr:uid="{00000000-0005-0000-0000-0000AE3F0000}"/>
    <cellStyle name="Normal 3 4 3 3 6 4" xfId="16119" xr:uid="{00000000-0005-0000-0000-0000AF3F0000}"/>
    <cellStyle name="Normal 3 4 3 3 7" xfId="16120" xr:uid="{00000000-0005-0000-0000-0000B03F0000}"/>
    <cellStyle name="Normal 3 4 3 3 8" xfId="16121" xr:uid="{00000000-0005-0000-0000-0000B13F0000}"/>
    <cellStyle name="Normal 3 4 3 3 9" xfId="16122" xr:uid="{00000000-0005-0000-0000-0000B23F0000}"/>
    <cellStyle name="Normal 3 4 3 4" xfId="16123" xr:uid="{00000000-0005-0000-0000-0000B33F0000}"/>
    <cellStyle name="Normal 3 4 3 4 2" xfId="16124" xr:uid="{00000000-0005-0000-0000-0000B43F0000}"/>
    <cellStyle name="Normal 3 4 3 4 2 2" xfId="16125" xr:uid="{00000000-0005-0000-0000-0000B53F0000}"/>
    <cellStyle name="Normal 3 4 3 4 2 2 2" xfId="16126" xr:uid="{00000000-0005-0000-0000-0000B63F0000}"/>
    <cellStyle name="Normal 3 4 3 4 2 2 3" xfId="16127" xr:uid="{00000000-0005-0000-0000-0000B73F0000}"/>
    <cellStyle name="Normal 3 4 3 4 2 2 4" xfId="16128" xr:uid="{00000000-0005-0000-0000-0000B83F0000}"/>
    <cellStyle name="Normal 3 4 3 4 2 3" xfId="16129" xr:uid="{00000000-0005-0000-0000-0000B93F0000}"/>
    <cellStyle name="Normal 3 4 3 4 2 3 2" xfId="16130" xr:uid="{00000000-0005-0000-0000-0000BA3F0000}"/>
    <cellStyle name="Normal 3 4 3 4 2 3 3" xfId="16131" xr:uid="{00000000-0005-0000-0000-0000BB3F0000}"/>
    <cellStyle name="Normal 3 4 3 4 2 3 4" xfId="16132" xr:uid="{00000000-0005-0000-0000-0000BC3F0000}"/>
    <cellStyle name="Normal 3 4 3 4 2 4" xfId="16133" xr:uid="{00000000-0005-0000-0000-0000BD3F0000}"/>
    <cellStyle name="Normal 3 4 3 4 2 5" xfId="16134" xr:uid="{00000000-0005-0000-0000-0000BE3F0000}"/>
    <cellStyle name="Normal 3 4 3 4 2 6" xfId="16135" xr:uid="{00000000-0005-0000-0000-0000BF3F0000}"/>
    <cellStyle name="Normal 3 4 3 4 3" xfId="16136" xr:uid="{00000000-0005-0000-0000-0000C03F0000}"/>
    <cellStyle name="Normal 3 4 3 4 3 2" xfId="16137" xr:uid="{00000000-0005-0000-0000-0000C13F0000}"/>
    <cellStyle name="Normal 3 4 3 4 3 3" xfId="16138" xr:uid="{00000000-0005-0000-0000-0000C23F0000}"/>
    <cellStyle name="Normal 3 4 3 4 3 4" xfId="16139" xr:uid="{00000000-0005-0000-0000-0000C33F0000}"/>
    <cellStyle name="Normal 3 4 3 4 4" xfId="16140" xr:uid="{00000000-0005-0000-0000-0000C43F0000}"/>
    <cellStyle name="Normal 3 4 3 4 4 2" xfId="16141" xr:uid="{00000000-0005-0000-0000-0000C53F0000}"/>
    <cellStyle name="Normal 3 4 3 4 4 3" xfId="16142" xr:uid="{00000000-0005-0000-0000-0000C63F0000}"/>
    <cellStyle name="Normal 3 4 3 4 4 4" xfId="16143" xr:uid="{00000000-0005-0000-0000-0000C73F0000}"/>
    <cellStyle name="Normal 3 4 3 4 5" xfId="16144" xr:uid="{00000000-0005-0000-0000-0000C83F0000}"/>
    <cellStyle name="Normal 3 4 3 4 6" xfId="16145" xr:uid="{00000000-0005-0000-0000-0000C93F0000}"/>
    <cellStyle name="Normal 3 4 3 4 7" xfId="16146" xr:uid="{00000000-0005-0000-0000-0000CA3F0000}"/>
    <cellStyle name="Normal 3 4 3 5" xfId="16147" xr:uid="{00000000-0005-0000-0000-0000CB3F0000}"/>
    <cellStyle name="Normal 3 4 3 5 2" xfId="16148" xr:uid="{00000000-0005-0000-0000-0000CC3F0000}"/>
    <cellStyle name="Normal 3 4 3 5 2 2" xfId="16149" xr:uid="{00000000-0005-0000-0000-0000CD3F0000}"/>
    <cellStyle name="Normal 3 4 3 5 2 2 2" xfId="16150" xr:uid="{00000000-0005-0000-0000-0000CE3F0000}"/>
    <cellStyle name="Normal 3 4 3 5 2 2 3" xfId="16151" xr:uid="{00000000-0005-0000-0000-0000CF3F0000}"/>
    <cellStyle name="Normal 3 4 3 5 2 2 4" xfId="16152" xr:uid="{00000000-0005-0000-0000-0000D03F0000}"/>
    <cellStyle name="Normal 3 4 3 5 2 3" xfId="16153" xr:uid="{00000000-0005-0000-0000-0000D13F0000}"/>
    <cellStyle name="Normal 3 4 3 5 2 4" xfId="16154" xr:uid="{00000000-0005-0000-0000-0000D23F0000}"/>
    <cellStyle name="Normal 3 4 3 5 2 5" xfId="16155" xr:uid="{00000000-0005-0000-0000-0000D33F0000}"/>
    <cellStyle name="Normal 3 4 3 5 3" xfId="16156" xr:uid="{00000000-0005-0000-0000-0000D43F0000}"/>
    <cellStyle name="Normal 3 4 3 5 3 2" xfId="16157" xr:uid="{00000000-0005-0000-0000-0000D53F0000}"/>
    <cellStyle name="Normal 3 4 3 5 3 3" xfId="16158" xr:uid="{00000000-0005-0000-0000-0000D63F0000}"/>
    <cellStyle name="Normal 3 4 3 5 3 4" xfId="16159" xr:uid="{00000000-0005-0000-0000-0000D73F0000}"/>
    <cellStyle name="Normal 3 4 3 5 4" xfId="16160" xr:uid="{00000000-0005-0000-0000-0000D83F0000}"/>
    <cellStyle name="Normal 3 4 3 5 4 2" xfId="16161" xr:uid="{00000000-0005-0000-0000-0000D93F0000}"/>
    <cellStyle name="Normal 3 4 3 5 4 3" xfId="16162" xr:uid="{00000000-0005-0000-0000-0000DA3F0000}"/>
    <cellStyle name="Normal 3 4 3 5 4 4" xfId="16163" xr:uid="{00000000-0005-0000-0000-0000DB3F0000}"/>
    <cellStyle name="Normal 3 4 3 6" xfId="16164" xr:uid="{00000000-0005-0000-0000-0000DC3F0000}"/>
    <cellStyle name="Normal 3 4 3 6 2" xfId="16165" xr:uid="{00000000-0005-0000-0000-0000DD3F0000}"/>
    <cellStyle name="Normal 3 4 3 6 2 2" xfId="16166" xr:uid="{00000000-0005-0000-0000-0000DE3F0000}"/>
    <cellStyle name="Normal 3 4 3 6 2 3" xfId="16167" xr:uid="{00000000-0005-0000-0000-0000DF3F0000}"/>
    <cellStyle name="Normal 3 4 3 6 2 4" xfId="16168" xr:uid="{00000000-0005-0000-0000-0000E03F0000}"/>
    <cellStyle name="Normal 3 4 3 6 3" xfId="16169" xr:uid="{00000000-0005-0000-0000-0000E13F0000}"/>
    <cellStyle name="Normal 3 4 3 6 3 2" xfId="16170" xr:uid="{00000000-0005-0000-0000-0000E23F0000}"/>
    <cellStyle name="Normal 3 4 3 6 3 3" xfId="16171" xr:uid="{00000000-0005-0000-0000-0000E33F0000}"/>
    <cellStyle name="Normal 3 4 3 6 3 4" xfId="16172" xr:uid="{00000000-0005-0000-0000-0000E43F0000}"/>
    <cellStyle name="Normal 3 4 3 6 4" xfId="16173" xr:uid="{00000000-0005-0000-0000-0000E53F0000}"/>
    <cellStyle name="Normal 3 4 3 6 5" xfId="16174" xr:uid="{00000000-0005-0000-0000-0000E63F0000}"/>
    <cellStyle name="Normal 3 4 3 6 6" xfId="16175" xr:uid="{00000000-0005-0000-0000-0000E73F0000}"/>
    <cellStyle name="Normal 3 4 3 7" xfId="16176" xr:uid="{00000000-0005-0000-0000-0000E83F0000}"/>
    <cellStyle name="Normal 3 4 3 7 2" xfId="16177" xr:uid="{00000000-0005-0000-0000-0000E93F0000}"/>
    <cellStyle name="Normal 3 4 3 7 3" xfId="16178" xr:uid="{00000000-0005-0000-0000-0000EA3F0000}"/>
    <cellStyle name="Normal 3 4 3 7 4" xfId="16179" xr:uid="{00000000-0005-0000-0000-0000EB3F0000}"/>
    <cellStyle name="Normal 3 4 3 8" xfId="16180" xr:uid="{00000000-0005-0000-0000-0000EC3F0000}"/>
    <cellStyle name="Normal 3 4 3 8 2" xfId="16181" xr:uid="{00000000-0005-0000-0000-0000ED3F0000}"/>
    <cellStyle name="Normal 3 4 3 8 3" xfId="16182" xr:uid="{00000000-0005-0000-0000-0000EE3F0000}"/>
    <cellStyle name="Normal 3 4 3 8 4" xfId="16183" xr:uid="{00000000-0005-0000-0000-0000EF3F0000}"/>
    <cellStyle name="Normal 3 4 3 9" xfId="16184" xr:uid="{00000000-0005-0000-0000-0000F03F0000}"/>
    <cellStyle name="Normal 3 4 4" xfId="16185" xr:uid="{00000000-0005-0000-0000-0000F13F0000}"/>
    <cellStyle name="Normal 3 4 4 2" xfId="16186" xr:uid="{00000000-0005-0000-0000-0000F23F0000}"/>
    <cellStyle name="Normal 3 4 4 2 2" xfId="16187" xr:uid="{00000000-0005-0000-0000-0000F33F0000}"/>
    <cellStyle name="Normal 3 4 4 2 2 2" xfId="16188" xr:uid="{00000000-0005-0000-0000-0000F43F0000}"/>
    <cellStyle name="Normal 3 4 4 2 2 2 2" xfId="16189" xr:uid="{00000000-0005-0000-0000-0000F53F0000}"/>
    <cellStyle name="Normal 3 4 4 2 2 2 3" xfId="16190" xr:uid="{00000000-0005-0000-0000-0000F63F0000}"/>
    <cellStyle name="Normal 3 4 4 2 2 2 4" xfId="16191" xr:uid="{00000000-0005-0000-0000-0000F73F0000}"/>
    <cellStyle name="Normal 3 4 4 2 2 3" xfId="16192" xr:uid="{00000000-0005-0000-0000-0000F83F0000}"/>
    <cellStyle name="Normal 3 4 4 2 2 4" xfId="16193" xr:uid="{00000000-0005-0000-0000-0000F93F0000}"/>
    <cellStyle name="Normal 3 4 4 2 2 5" xfId="16194" xr:uid="{00000000-0005-0000-0000-0000FA3F0000}"/>
    <cellStyle name="Normal 3 4 4 2 3" xfId="16195" xr:uid="{00000000-0005-0000-0000-0000FB3F0000}"/>
    <cellStyle name="Normal 3 4 4 2 3 2" xfId="16196" xr:uid="{00000000-0005-0000-0000-0000FC3F0000}"/>
    <cellStyle name="Normal 3 4 4 2 3 3" xfId="16197" xr:uid="{00000000-0005-0000-0000-0000FD3F0000}"/>
    <cellStyle name="Normal 3 4 4 2 3 4" xfId="16198" xr:uid="{00000000-0005-0000-0000-0000FE3F0000}"/>
    <cellStyle name="Normal 3 4 4 2 4" xfId="16199" xr:uid="{00000000-0005-0000-0000-0000FF3F0000}"/>
    <cellStyle name="Normal 3 4 4 2 4 2" xfId="16200" xr:uid="{00000000-0005-0000-0000-000000400000}"/>
    <cellStyle name="Normal 3 4 4 2 4 3" xfId="16201" xr:uid="{00000000-0005-0000-0000-000001400000}"/>
    <cellStyle name="Normal 3 4 4 2 4 4" xfId="16202" xr:uid="{00000000-0005-0000-0000-000002400000}"/>
    <cellStyle name="Normal 3 4 4 3" xfId="16203" xr:uid="{00000000-0005-0000-0000-000003400000}"/>
    <cellStyle name="Normal 3 4 4 3 2" xfId="16204" xr:uid="{00000000-0005-0000-0000-000004400000}"/>
    <cellStyle name="Normal 3 4 4 3 2 2" xfId="16205" xr:uid="{00000000-0005-0000-0000-000005400000}"/>
    <cellStyle name="Normal 3 4 4 3 2 2 2" xfId="16206" xr:uid="{00000000-0005-0000-0000-000006400000}"/>
    <cellStyle name="Normal 3 4 4 3 2 2 3" xfId="16207" xr:uid="{00000000-0005-0000-0000-000007400000}"/>
    <cellStyle name="Normal 3 4 4 3 2 2 4" xfId="16208" xr:uid="{00000000-0005-0000-0000-000008400000}"/>
    <cellStyle name="Normal 3 4 4 3 2 3" xfId="16209" xr:uid="{00000000-0005-0000-0000-000009400000}"/>
    <cellStyle name="Normal 3 4 4 3 2 4" xfId="16210" xr:uid="{00000000-0005-0000-0000-00000A400000}"/>
    <cellStyle name="Normal 3 4 4 3 2 5" xfId="16211" xr:uid="{00000000-0005-0000-0000-00000B400000}"/>
    <cellStyle name="Normal 3 4 4 3 3" xfId="16212" xr:uid="{00000000-0005-0000-0000-00000C400000}"/>
    <cellStyle name="Normal 3 4 4 3 3 2" xfId="16213" xr:uid="{00000000-0005-0000-0000-00000D400000}"/>
    <cellStyle name="Normal 3 4 4 3 3 3" xfId="16214" xr:uid="{00000000-0005-0000-0000-00000E400000}"/>
    <cellStyle name="Normal 3 4 4 3 3 4" xfId="16215" xr:uid="{00000000-0005-0000-0000-00000F400000}"/>
    <cellStyle name="Normal 3 4 4 3 4" xfId="16216" xr:uid="{00000000-0005-0000-0000-000010400000}"/>
    <cellStyle name="Normal 3 4 4 3 5" xfId="16217" xr:uid="{00000000-0005-0000-0000-000011400000}"/>
    <cellStyle name="Normal 3 4 4 3 6" xfId="16218" xr:uid="{00000000-0005-0000-0000-000012400000}"/>
    <cellStyle name="Normal 3 4 4 4" xfId="16219" xr:uid="{00000000-0005-0000-0000-000013400000}"/>
    <cellStyle name="Normal 3 4 4 4 2" xfId="16220" xr:uid="{00000000-0005-0000-0000-000014400000}"/>
    <cellStyle name="Normal 3 4 4 4 2 2" xfId="16221" xr:uid="{00000000-0005-0000-0000-000015400000}"/>
    <cellStyle name="Normal 3 4 4 4 2 3" xfId="16222" xr:uid="{00000000-0005-0000-0000-000016400000}"/>
    <cellStyle name="Normal 3 4 4 4 2 4" xfId="16223" xr:uid="{00000000-0005-0000-0000-000017400000}"/>
    <cellStyle name="Normal 3 4 4 4 3" xfId="16224" xr:uid="{00000000-0005-0000-0000-000018400000}"/>
    <cellStyle name="Normal 3 4 4 4 4" xfId="16225" xr:uid="{00000000-0005-0000-0000-000019400000}"/>
    <cellStyle name="Normal 3 4 4 4 5" xfId="16226" xr:uid="{00000000-0005-0000-0000-00001A400000}"/>
    <cellStyle name="Normal 3 4 4 5" xfId="16227" xr:uid="{00000000-0005-0000-0000-00001B400000}"/>
    <cellStyle name="Normal 3 4 4 5 2" xfId="16228" xr:uid="{00000000-0005-0000-0000-00001C400000}"/>
    <cellStyle name="Normal 3 4 4 5 3" xfId="16229" xr:uid="{00000000-0005-0000-0000-00001D400000}"/>
    <cellStyle name="Normal 3 4 4 5 4" xfId="16230" xr:uid="{00000000-0005-0000-0000-00001E400000}"/>
    <cellStyle name="Normal 3 4 4 6" xfId="16231" xr:uid="{00000000-0005-0000-0000-00001F400000}"/>
    <cellStyle name="Normal 3 4 4 6 2" xfId="16232" xr:uid="{00000000-0005-0000-0000-000020400000}"/>
    <cellStyle name="Normal 3 4 4 6 3" xfId="16233" xr:uid="{00000000-0005-0000-0000-000021400000}"/>
    <cellStyle name="Normal 3 4 4 6 4" xfId="16234" xr:uid="{00000000-0005-0000-0000-000022400000}"/>
    <cellStyle name="Normal 3 4 5" xfId="16235" xr:uid="{00000000-0005-0000-0000-000023400000}"/>
    <cellStyle name="Normal 3 4 5 2" xfId="16236" xr:uid="{00000000-0005-0000-0000-000024400000}"/>
    <cellStyle name="Normal 3 4 5 2 2" xfId="16237" xr:uid="{00000000-0005-0000-0000-000025400000}"/>
    <cellStyle name="Normal 3 4 5 2 2 2" xfId="16238" xr:uid="{00000000-0005-0000-0000-000026400000}"/>
    <cellStyle name="Normal 3 4 5 2 2 2 2" xfId="16239" xr:uid="{00000000-0005-0000-0000-000027400000}"/>
    <cellStyle name="Normal 3 4 5 2 2 2 2 2" xfId="16240" xr:uid="{00000000-0005-0000-0000-000028400000}"/>
    <cellStyle name="Normal 3 4 5 2 2 2 2 3" xfId="16241" xr:uid="{00000000-0005-0000-0000-000029400000}"/>
    <cellStyle name="Normal 3 4 5 2 2 2 2 4" xfId="16242" xr:uid="{00000000-0005-0000-0000-00002A400000}"/>
    <cellStyle name="Normal 3 4 5 2 2 2 3" xfId="16243" xr:uid="{00000000-0005-0000-0000-00002B400000}"/>
    <cellStyle name="Normal 3 4 5 2 2 2 4" xfId="16244" xr:uid="{00000000-0005-0000-0000-00002C400000}"/>
    <cellStyle name="Normal 3 4 5 2 2 2 5" xfId="16245" xr:uid="{00000000-0005-0000-0000-00002D400000}"/>
    <cellStyle name="Normal 3 4 5 2 2 3" xfId="16246" xr:uid="{00000000-0005-0000-0000-00002E400000}"/>
    <cellStyle name="Normal 3 4 5 2 2 3 2" xfId="16247" xr:uid="{00000000-0005-0000-0000-00002F400000}"/>
    <cellStyle name="Normal 3 4 5 2 2 3 3" xfId="16248" xr:uid="{00000000-0005-0000-0000-000030400000}"/>
    <cellStyle name="Normal 3 4 5 2 2 3 4" xfId="16249" xr:uid="{00000000-0005-0000-0000-000031400000}"/>
    <cellStyle name="Normal 3 4 5 2 2 4" xfId="16250" xr:uid="{00000000-0005-0000-0000-000032400000}"/>
    <cellStyle name="Normal 3 4 5 2 2 5" xfId="16251" xr:uid="{00000000-0005-0000-0000-000033400000}"/>
    <cellStyle name="Normal 3 4 5 2 2 6" xfId="16252" xr:uid="{00000000-0005-0000-0000-000034400000}"/>
    <cellStyle name="Normal 3 4 5 2 3" xfId="16253" xr:uid="{00000000-0005-0000-0000-000035400000}"/>
    <cellStyle name="Normal 3 4 5 2 3 2" xfId="16254" xr:uid="{00000000-0005-0000-0000-000036400000}"/>
    <cellStyle name="Normal 3 4 5 2 3 2 2" xfId="16255" xr:uid="{00000000-0005-0000-0000-000037400000}"/>
    <cellStyle name="Normal 3 4 5 2 3 2 2 2" xfId="16256" xr:uid="{00000000-0005-0000-0000-000038400000}"/>
    <cellStyle name="Normal 3 4 5 2 3 2 2 3" xfId="16257" xr:uid="{00000000-0005-0000-0000-000039400000}"/>
    <cellStyle name="Normal 3 4 5 2 3 2 2 4" xfId="16258" xr:uid="{00000000-0005-0000-0000-00003A400000}"/>
    <cellStyle name="Normal 3 4 5 2 3 2 3" xfId="16259" xr:uid="{00000000-0005-0000-0000-00003B400000}"/>
    <cellStyle name="Normal 3 4 5 2 3 2 4" xfId="16260" xr:uid="{00000000-0005-0000-0000-00003C400000}"/>
    <cellStyle name="Normal 3 4 5 2 3 2 5" xfId="16261" xr:uid="{00000000-0005-0000-0000-00003D400000}"/>
    <cellStyle name="Normal 3 4 5 2 3 3" xfId="16262" xr:uid="{00000000-0005-0000-0000-00003E400000}"/>
    <cellStyle name="Normal 3 4 5 2 3 3 2" xfId="16263" xr:uid="{00000000-0005-0000-0000-00003F400000}"/>
    <cellStyle name="Normal 3 4 5 2 3 3 3" xfId="16264" xr:uid="{00000000-0005-0000-0000-000040400000}"/>
    <cellStyle name="Normal 3 4 5 2 3 3 4" xfId="16265" xr:uid="{00000000-0005-0000-0000-000041400000}"/>
    <cellStyle name="Normal 3 4 5 2 3 4" xfId="16266" xr:uid="{00000000-0005-0000-0000-000042400000}"/>
    <cellStyle name="Normal 3 4 5 2 3 5" xfId="16267" xr:uid="{00000000-0005-0000-0000-000043400000}"/>
    <cellStyle name="Normal 3 4 5 2 3 6" xfId="16268" xr:uid="{00000000-0005-0000-0000-000044400000}"/>
    <cellStyle name="Normal 3 4 5 2 4" xfId="16269" xr:uid="{00000000-0005-0000-0000-000045400000}"/>
    <cellStyle name="Normal 3 4 5 2 4 2" xfId="16270" xr:uid="{00000000-0005-0000-0000-000046400000}"/>
    <cellStyle name="Normal 3 4 5 2 4 2 2" xfId="16271" xr:uid="{00000000-0005-0000-0000-000047400000}"/>
    <cellStyle name="Normal 3 4 5 2 4 2 3" xfId="16272" xr:uid="{00000000-0005-0000-0000-000048400000}"/>
    <cellStyle name="Normal 3 4 5 2 4 2 4" xfId="16273" xr:uid="{00000000-0005-0000-0000-000049400000}"/>
    <cellStyle name="Normal 3 4 5 2 4 3" xfId="16274" xr:uid="{00000000-0005-0000-0000-00004A400000}"/>
    <cellStyle name="Normal 3 4 5 2 4 4" xfId="16275" xr:uid="{00000000-0005-0000-0000-00004B400000}"/>
    <cellStyle name="Normal 3 4 5 2 4 5" xfId="16276" xr:uid="{00000000-0005-0000-0000-00004C400000}"/>
    <cellStyle name="Normal 3 4 5 2 5" xfId="16277" xr:uid="{00000000-0005-0000-0000-00004D400000}"/>
    <cellStyle name="Normal 3 4 5 2 5 2" xfId="16278" xr:uid="{00000000-0005-0000-0000-00004E400000}"/>
    <cellStyle name="Normal 3 4 5 2 5 3" xfId="16279" xr:uid="{00000000-0005-0000-0000-00004F400000}"/>
    <cellStyle name="Normal 3 4 5 2 5 4" xfId="16280" xr:uid="{00000000-0005-0000-0000-000050400000}"/>
    <cellStyle name="Normal 3 4 5 2 6" xfId="16281" xr:uid="{00000000-0005-0000-0000-000051400000}"/>
    <cellStyle name="Normal 3 4 5 2 7" xfId="16282" xr:uid="{00000000-0005-0000-0000-000052400000}"/>
    <cellStyle name="Normal 3 4 5 2 8" xfId="16283" xr:uid="{00000000-0005-0000-0000-000053400000}"/>
    <cellStyle name="Normal 3 4 5 3" xfId="16284" xr:uid="{00000000-0005-0000-0000-000054400000}"/>
    <cellStyle name="Normal 3 4 5 3 2" xfId="16285" xr:uid="{00000000-0005-0000-0000-000055400000}"/>
    <cellStyle name="Normal 3 4 5 3 2 2" xfId="16286" xr:uid="{00000000-0005-0000-0000-000056400000}"/>
    <cellStyle name="Normal 3 4 5 3 2 2 2" xfId="16287" xr:uid="{00000000-0005-0000-0000-000057400000}"/>
    <cellStyle name="Normal 3 4 5 3 2 2 3" xfId="16288" xr:uid="{00000000-0005-0000-0000-000058400000}"/>
    <cellStyle name="Normal 3 4 5 3 2 2 4" xfId="16289" xr:uid="{00000000-0005-0000-0000-000059400000}"/>
    <cellStyle name="Normal 3 4 5 3 2 3" xfId="16290" xr:uid="{00000000-0005-0000-0000-00005A400000}"/>
    <cellStyle name="Normal 3 4 5 3 2 3 2" xfId="16291" xr:uid="{00000000-0005-0000-0000-00005B400000}"/>
    <cellStyle name="Normal 3 4 5 3 2 3 3" xfId="16292" xr:uid="{00000000-0005-0000-0000-00005C400000}"/>
    <cellStyle name="Normal 3 4 5 3 2 3 4" xfId="16293" xr:uid="{00000000-0005-0000-0000-00005D400000}"/>
    <cellStyle name="Normal 3 4 5 3 2 4" xfId="16294" xr:uid="{00000000-0005-0000-0000-00005E400000}"/>
    <cellStyle name="Normal 3 4 5 3 2 5" xfId="16295" xr:uid="{00000000-0005-0000-0000-00005F400000}"/>
    <cellStyle name="Normal 3 4 5 3 2 6" xfId="16296" xr:uid="{00000000-0005-0000-0000-000060400000}"/>
    <cellStyle name="Normal 3 4 5 3 3" xfId="16297" xr:uid="{00000000-0005-0000-0000-000061400000}"/>
    <cellStyle name="Normal 3 4 5 3 3 2" xfId="16298" xr:uid="{00000000-0005-0000-0000-000062400000}"/>
    <cellStyle name="Normal 3 4 5 3 3 3" xfId="16299" xr:uid="{00000000-0005-0000-0000-000063400000}"/>
    <cellStyle name="Normal 3 4 5 3 3 4" xfId="16300" xr:uid="{00000000-0005-0000-0000-000064400000}"/>
    <cellStyle name="Normal 3 4 5 3 4" xfId="16301" xr:uid="{00000000-0005-0000-0000-000065400000}"/>
    <cellStyle name="Normal 3 4 5 3 4 2" xfId="16302" xr:uid="{00000000-0005-0000-0000-000066400000}"/>
    <cellStyle name="Normal 3 4 5 3 4 3" xfId="16303" xr:uid="{00000000-0005-0000-0000-000067400000}"/>
    <cellStyle name="Normal 3 4 5 3 4 4" xfId="16304" xr:uid="{00000000-0005-0000-0000-000068400000}"/>
    <cellStyle name="Normal 3 4 5 3 5" xfId="16305" xr:uid="{00000000-0005-0000-0000-000069400000}"/>
    <cellStyle name="Normal 3 4 5 3 6" xfId="16306" xr:uid="{00000000-0005-0000-0000-00006A400000}"/>
    <cellStyle name="Normal 3 4 5 3 7" xfId="16307" xr:uid="{00000000-0005-0000-0000-00006B400000}"/>
    <cellStyle name="Normal 3 4 5 4" xfId="16308" xr:uid="{00000000-0005-0000-0000-00006C400000}"/>
    <cellStyle name="Normal 3 4 5 4 2" xfId="16309" xr:uid="{00000000-0005-0000-0000-00006D400000}"/>
    <cellStyle name="Normal 3 4 5 4 2 2" xfId="16310" xr:uid="{00000000-0005-0000-0000-00006E400000}"/>
    <cellStyle name="Normal 3 4 5 4 2 2 2" xfId="16311" xr:uid="{00000000-0005-0000-0000-00006F400000}"/>
    <cellStyle name="Normal 3 4 5 4 2 2 3" xfId="16312" xr:uid="{00000000-0005-0000-0000-000070400000}"/>
    <cellStyle name="Normal 3 4 5 4 2 2 4" xfId="16313" xr:uid="{00000000-0005-0000-0000-000071400000}"/>
    <cellStyle name="Normal 3 4 5 4 2 3" xfId="16314" xr:uid="{00000000-0005-0000-0000-000072400000}"/>
    <cellStyle name="Normal 3 4 5 4 2 4" xfId="16315" xr:uid="{00000000-0005-0000-0000-000073400000}"/>
    <cellStyle name="Normal 3 4 5 4 2 5" xfId="16316" xr:uid="{00000000-0005-0000-0000-000074400000}"/>
    <cellStyle name="Normal 3 4 5 4 3" xfId="16317" xr:uid="{00000000-0005-0000-0000-000075400000}"/>
    <cellStyle name="Normal 3 4 5 4 3 2" xfId="16318" xr:uid="{00000000-0005-0000-0000-000076400000}"/>
    <cellStyle name="Normal 3 4 5 4 3 3" xfId="16319" xr:uid="{00000000-0005-0000-0000-000077400000}"/>
    <cellStyle name="Normal 3 4 5 4 3 4" xfId="16320" xr:uid="{00000000-0005-0000-0000-000078400000}"/>
    <cellStyle name="Normal 3 4 5 4 4" xfId="16321" xr:uid="{00000000-0005-0000-0000-000079400000}"/>
    <cellStyle name="Normal 3 4 5 4 5" xfId="16322" xr:uid="{00000000-0005-0000-0000-00007A400000}"/>
    <cellStyle name="Normal 3 4 5 4 6" xfId="16323" xr:uid="{00000000-0005-0000-0000-00007B400000}"/>
    <cellStyle name="Normal 3 4 5 5" xfId="16324" xr:uid="{00000000-0005-0000-0000-00007C400000}"/>
    <cellStyle name="Normal 3 4 5 5 2" xfId="16325" xr:uid="{00000000-0005-0000-0000-00007D400000}"/>
    <cellStyle name="Normal 3 4 5 5 2 2" xfId="16326" xr:uid="{00000000-0005-0000-0000-00007E400000}"/>
    <cellStyle name="Normal 3 4 5 5 2 3" xfId="16327" xr:uid="{00000000-0005-0000-0000-00007F400000}"/>
    <cellStyle name="Normal 3 4 5 5 2 4" xfId="16328" xr:uid="{00000000-0005-0000-0000-000080400000}"/>
    <cellStyle name="Normal 3 4 5 6" xfId="16329" xr:uid="{00000000-0005-0000-0000-000081400000}"/>
    <cellStyle name="Normal 3 4 5 6 2" xfId="16330" xr:uid="{00000000-0005-0000-0000-000082400000}"/>
    <cellStyle name="Normal 3 4 5 6 2 2" xfId="16331" xr:uid="{00000000-0005-0000-0000-000083400000}"/>
    <cellStyle name="Normal 3 4 5 6 2 3" xfId="16332" xr:uid="{00000000-0005-0000-0000-000084400000}"/>
    <cellStyle name="Normal 3 4 5 6 2 4" xfId="16333" xr:uid="{00000000-0005-0000-0000-000085400000}"/>
    <cellStyle name="Normal 3 4 5 6 3" xfId="16334" xr:uid="{00000000-0005-0000-0000-000086400000}"/>
    <cellStyle name="Normal 3 4 5 6 4" xfId="16335" xr:uid="{00000000-0005-0000-0000-000087400000}"/>
    <cellStyle name="Normal 3 4 5 6 5" xfId="16336" xr:uid="{00000000-0005-0000-0000-000088400000}"/>
    <cellStyle name="Normal 3 4 5 7" xfId="16337" xr:uid="{00000000-0005-0000-0000-000089400000}"/>
    <cellStyle name="Normal 3 4 5 8" xfId="16338" xr:uid="{00000000-0005-0000-0000-00008A400000}"/>
    <cellStyle name="Normal 3 4 5 9" xfId="16339" xr:uid="{00000000-0005-0000-0000-00008B400000}"/>
    <cellStyle name="Normal 3 4 6" xfId="16340" xr:uid="{00000000-0005-0000-0000-00008C400000}"/>
    <cellStyle name="Normal 3 4 6 2" xfId="16341" xr:uid="{00000000-0005-0000-0000-00008D400000}"/>
    <cellStyle name="Normal 3 4 6 2 2" xfId="16342" xr:uid="{00000000-0005-0000-0000-00008E400000}"/>
    <cellStyle name="Normal 3 4 6 2 2 2" xfId="16343" xr:uid="{00000000-0005-0000-0000-00008F400000}"/>
    <cellStyle name="Normal 3 4 6 2 2 2 2" xfId="16344" xr:uid="{00000000-0005-0000-0000-000090400000}"/>
    <cellStyle name="Normal 3 4 6 2 2 2 3" xfId="16345" xr:uid="{00000000-0005-0000-0000-000091400000}"/>
    <cellStyle name="Normal 3 4 6 2 2 2 4" xfId="16346" xr:uid="{00000000-0005-0000-0000-000092400000}"/>
    <cellStyle name="Normal 3 4 6 2 2 3" xfId="16347" xr:uid="{00000000-0005-0000-0000-000093400000}"/>
    <cellStyle name="Normal 3 4 6 2 2 4" xfId="16348" xr:uid="{00000000-0005-0000-0000-000094400000}"/>
    <cellStyle name="Normal 3 4 6 2 2 5" xfId="16349" xr:uid="{00000000-0005-0000-0000-000095400000}"/>
    <cellStyle name="Normal 3 4 6 2 3" xfId="16350" xr:uid="{00000000-0005-0000-0000-000096400000}"/>
    <cellStyle name="Normal 3 4 6 2 3 2" xfId="16351" xr:uid="{00000000-0005-0000-0000-000097400000}"/>
    <cellStyle name="Normal 3 4 6 2 3 3" xfId="16352" xr:uid="{00000000-0005-0000-0000-000098400000}"/>
    <cellStyle name="Normal 3 4 6 2 3 4" xfId="16353" xr:uid="{00000000-0005-0000-0000-000099400000}"/>
    <cellStyle name="Normal 3 4 6 2 4" xfId="16354" xr:uid="{00000000-0005-0000-0000-00009A400000}"/>
    <cellStyle name="Normal 3 4 6 2 5" xfId="16355" xr:uid="{00000000-0005-0000-0000-00009B400000}"/>
    <cellStyle name="Normal 3 4 6 2 6" xfId="16356" xr:uid="{00000000-0005-0000-0000-00009C400000}"/>
    <cellStyle name="Normal 3 4 6 3" xfId="16357" xr:uid="{00000000-0005-0000-0000-00009D400000}"/>
    <cellStyle name="Normal 3 4 6 3 2" xfId="16358" xr:uid="{00000000-0005-0000-0000-00009E400000}"/>
    <cellStyle name="Normal 3 4 6 3 2 2" xfId="16359" xr:uid="{00000000-0005-0000-0000-00009F400000}"/>
    <cellStyle name="Normal 3 4 6 3 2 2 2" xfId="16360" xr:uid="{00000000-0005-0000-0000-0000A0400000}"/>
    <cellStyle name="Normal 3 4 6 3 2 2 3" xfId="16361" xr:uid="{00000000-0005-0000-0000-0000A1400000}"/>
    <cellStyle name="Normal 3 4 6 3 2 2 4" xfId="16362" xr:uid="{00000000-0005-0000-0000-0000A2400000}"/>
    <cellStyle name="Normal 3 4 6 3 2 3" xfId="16363" xr:uid="{00000000-0005-0000-0000-0000A3400000}"/>
    <cellStyle name="Normal 3 4 6 3 2 4" xfId="16364" xr:uid="{00000000-0005-0000-0000-0000A4400000}"/>
    <cellStyle name="Normal 3 4 6 3 2 5" xfId="16365" xr:uid="{00000000-0005-0000-0000-0000A5400000}"/>
    <cellStyle name="Normal 3 4 6 3 3" xfId="16366" xr:uid="{00000000-0005-0000-0000-0000A6400000}"/>
    <cellStyle name="Normal 3 4 6 3 3 2" xfId="16367" xr:uid="{00000000-0005-0000-0000-0000A7400000}"/>
    <cellStyle name="Normal 3 4 6 3 3 3" xfId="16368" xr:uid="{00000000-0005-0000-0000-0000A8400000}"/>
    <cellStyle name="Normal 3 4 6 3 3 4" xfId="16369" xr:uid="{00000000-0005-0000-0000-0000A9400000}"/>
    <cellStyle name="Normal 3 4 6 3 4" xfId="16370" xr:uid="{00000000-0005-0000-0000-0000AA400000}"/>
    <cellStyle name="Normal 3 4 6 3 5" xfId="16371" xr:uid="{00000000-0005-0000-0000-0000AB400000}"/>
    <cellStyle name="Normal 3 4 6 3 6" xfId="16372" xr:uid="{00000000-0005-0000-0000-0000AC400000}"/>
    <cellStyle name="Normal 3 4 6 4" xfId="16373" xr:uid="{00000000-0005-0000-0000-0000AD400000}"/>
    <cellStyle name="Normal 3 4 6 4 2" xfId="16374" xr:uid="{00000000-0005-0000-0000-0000AE400000}"/>
    <cellStyle name="Normal 3 4 6 4 2 2" xfId="16375" xr:uid="{00000000-0005-0000-0000-0000AF400000}"/>
    <cellStyle name="Normal 3 4 6 4 2 3" xfId="16376" xr:uid="{00000000-0005-0000-0000-0000B0400000}"/>
    <cellStyle name="Normal 3 4 6 4 2 4" xfId="16377" xr:uid="{00000000-0005-0000-0000-0000B1400000}"/>
    <cellStyle name="Normal 3 4 6 5" xfId="16378" xr:uid="{00000000-0005-0000-0000-0000B2400000}"/>
    <cellStyle name="Normal 3 4 6 5 2" xfId="16379" xr:uid="{00000000-0005-0000-0000-0000B3400000}"/>
    <cellStyle name="Normal 3 4 6 5 2 2" xfId="16380" xr:uid="{00000000-0005-0000-0000-0000B4400000}"/>
    <cellStyle name="Normal 3 4 6 5 2 3" xfId="16381" xr:uid="{00000000-0005-0000-0000-0000B5400000}"/>
    <cellStyle name="Normal 3 4 6 5 2 4" xfId="16382" xr:uid="{00000000-0005-0000-0000-0000B6400000}"/>
    <cellStyle name="Normal 3 4 6 5 3" xfId="16383" xr:uid="{00000000-0005-0000-0000-0000B7400000}"/>
    <cellStyle name="Normal 3 4 6 5 4" xfId="16384" xr:uid="{00000000-0005-0000-0000-0000B8400000}"/>
    <cellStyle name="Normal 3 4 6 5 5" xfId="16385" xr:uid="{00000000-0005-0000-0000-0000B9400000}"/>
    <cellStyle name="Normal 3 4 6 6" xfId="16386" xr:uid="{00000000-0005-0000-0000-0000BA400000}"/>
    <cellStyle name="Normal 3 4 6 7" xfId="16387" xr:uid="{00000000-0005-0000-0000-0000BB400000}"/>
    <cellStyle name="Normal 3 4 6 8" xfId="16388" xr:uid="{00000000-0005-0000-0000-0000BC400000}"/>
    <cellStyle name="Normal 3 4 7" xfId="16389" xr:uid="{00000000-0005-0000-0000-0000BD400000}"/>
    <cellStyle name="Normal 3 4 7 2" xfId="16390" xr:uid="{00000000-0005-0000-0000-0000BE400000}"/>
    <cellStyle name="Normal 3 4 7 2 2" xfId="16391" xr:uid="{00000000-0005-0000-0000-0000BF400000}"/>
    <cellStyle name="Normal 3 4 7 2 2 2" xfId="16392" xr:uid="{00000000-0005-0000-0000-0000C0400000}"/>
    <cellStyle name="Normal 3 4 7 2 2 2 2" xfId="16393" xr:uid="{00000000-0005-0000-0000-0000C1400000}"/>
    <cellStyle name="Normal 3 4 7 2 2 2 3" xfId="16394" xr:uid="{00000000-0005-0000-0000-0000C2400000}"/>
    <cellStyle name="Normal 3 4 7 2 2 2 4" xfId="16395" xr:uid="{00000000-0005-0000-0000-0000C3400000}"/>
    <cellStyle name="Normal 3 4 7 2 2 3" xfId="16396" xr:uid="{00000000-0005-0000-0000-0000C4400000}"/>
    <cellStyle name="Normal 3 4 7 2 2 4" xfId="16397" xr:uid="{00000000-0005-0000-0000-0000C5400000}"/>
    <cellStyle name="Normal 3 4 7 2 2 5" xfId="16398" xr:uid="{00000000-0005-0000-0000-0000C6400000}"/>
    <cellStyle name="Normal 3 4 7 2 3" xfId="16399" xr:uid="{00000000-0005-0000-0000-0000C7400000}"/>
    <cellStyle name="Normal 3 4 7 2 3 2" xfId="16400" xr:uid="{00000000-0005-0000-0000-0000C8400000}"/>
    <cellStyle name="Normal 3 4 7 2 3 3" xfId="16401" xr:uid="{00000000-0005-0000-0000-0000C9400000}"/>
    <cellStyle name="Normal 3 4 7 2 3 4" xfId="16402" xr:uid="{00000000-0005-0000-0000-0000CA400000}"/>
    <cellStyle name="Normal 3 4 7 2 4" xfId="16403" xr:uid="{00000000-0005-0000-0000-0000CB400000}"/>
    <cellStyle name="Normal 3 4 7 2 5" xfId="16404" xr:uid="{00000000-0005-0000-0000-0000CC400000}"/>
    <cellStyle name="Normal 3 4 7 2 6" xfId="16405" xr:uid="{00000000-0005-0000-0000-0000CD400000}"/>
    <cellStyle name="Normal 3 4 7 3" xfId="16406" xr:uid="{00000000-0005-0000-0000-0000CE400000}"/>
    <cellStyle name="Normal 3 4 7 3 2" xfId="16407" xr:uid="{00000000-0005-0000-0000-0000CF400000}"/>
    <cellStyle name="Normal 3 4 7 3 2 2" xfId="16408" xr:uid="{00000000-0005-0000-0000-0000D0400000}"/>
    <cellStyle name="Normal 3 4 7 3 2 2 2" xfId="16409" xr:uid="{00000000-0005-0000-0000-0000D1400000}"/>
    <cellStyle name="Normal 3 4 7 3 2 2 3" xfId="16410" xr:uid="{00000000-0005-0000-0000-0000D2400000}"/>
    <cellStyle name="Normal 3 4 7 3 2 2 4" xfId="16411" xr:uid="{00000000-0005-0000-0000-0000D3400000}"/>
    <cellStyle name="Normal 3 4 7 3 2 3" xfId="16412" xr:uid="{00000000-0005-0000-0000-0000D4400000}"/>
    <cellStyle name="Normal 3 4 7 3 2 4" xfId="16413" xr:uid="{00000000-0005-0000-0000-0000D5400000}"/>
    <cellStyle name="Normal 3 4 7 3 2 5" xfId="16414" xr:uid="{00000000-0005-0000-0000-0000D6400000}"/>
    <cellStyle name="Normal 3 4 7 3 3" xfId="16415" xr:uid="{00000000-0005-0000-0000-0000D7400000}"/>
    <cellStyle name="Normal 3 4 7 3 3 2" xfId="16416" xr:uid="{00000000-0005-0000-0000-0000D8400000}"/>
    <cellStyle name="Normal 3 4 7 3 3 3" xfId="16417" xr:uid="{00000000-0005-0000-0000-0000D9400000}"/>
    <cellStyle name="Normal 3 4 7 3 3 4" xfId="16418" xr:uid="{00000000-0005-0000-0000-0000DA400000}"/>
    <cellStyle name="Normal 3 4 7 3 4" xfId="16419" xr:uid="{00000000-0005-0000-0000-0000DB400000}"/>
    <cellStyle name="Normal 3 4 7 3 5" xfId="16420" xr:uid="{00000000-0005-0000-0000-0000DC400000}"/>
    <cellStyle name="Normal 3 4 7 3 6" xfId="16421" xr:uid="{00000000-0005-0000-0000-0000DD400000}"/>
    <cellStyle name="Normal 3 4 7 4" xfId="16422" xr:uid="{00000000-0005-0000-0000-0000DE400000}"/>
    <cellStyle name="Normal 3 4 7 4 2" xfId="16423" xr:uid="{00000000-0005-0000-0000-0000DF400000}"/>
    <cellStyle name="Normal 3 4 7 4 2 2" xfId="16424" xr:uid="{00000000-0005-0000-0000-0000E0400000}"/>
    <cellStyle name="Normal 3 4 7 4 2 3" xfId="16425" xr:uid="{00000000-0005-0000-0000-0000E1400000}"/>
    <cellStyle name="Normal 3 4 7 4 2 4" xfId="16426" xr:uid="{00000000-0005-0000-0000-0000E2400000}"/>
    <cellStyle name="Normal 3 4 7 5" xfId="16427" xr:uid="{00000000-0005-0000-0000-0000E3400000}"/>
    <cellStyle name="Normal 3 4 7 5 2" xfId="16428" xr:uid="{00000000-0005-0000-0000-0000E4400000}"/>
    <cellStyle name="Normal 3 4 7 5 2 2" xfId="16429" xr:uid="{00000000-0005-0000-0000-0000E5400000}"/>
    <cellStyle name="Normal 3 4 7 5 2 3" xfId="16430" xr:uid="{00000000-0005-0000-0000-0000E6400000}"/>
    <cellStyle name="Normal 3 4 7 5 2 4" xfId="16431" xr:uid="{00000000-0005-0000-0000-0000E7400000}"/>
    <cellStyle name="Normal 3 4 7 5 3" xfId="16432" xr:uid="{00000000-0005-0000-0000-0000E8400000}"/>
    <cellStyle name="Normal 3 4 7 5 4" xfId="16433" xr:uid="{00000000-0005-0000-0000-0000E9400000}"/>
    <cellStyle name="Normal 3 4 7 5 5" xfId="16434" xr:uid="{00000000-0005-0000-0000-0000EA400000}"/>
    <cellStyle name="Normal 3 4 7 6" xfId="16435" xr:uid="{00000000-0005-0000-0000-0000EB400000}"/>
    <cellStyle name="Normal 3 4 7 7" xfId="16436" xr:uid="{00000000-0005-0000-0000-0000EC400000}"/>
    <cellStyle name="Normal 3 4 7 8" xfId="16437" xr:uid="{00000000-0005-0000-0000-0000ED400000}"/>
    <cellStyle name="Normal 3 4 8" xfId="16438" xr:uid="{00000000-0005-0000-0000-0000EE400000}"/>
    <cellStyle name="Normal 3 4 8 2" xfId="16439" xr:uid="{00000000-0005-0000-0000-0000EF400000}"/>
    <cellStyle name="Normal 3 4 8 2 2" xfId="16440" xr:uid="{00000000-0005-0000-0000-0000F0400000}"/>
    <cellStyle name="Normal 3 4 8 2 2 2" xfId="16441" xr:uid="{00000000-0005-0000-0000-0000F1400000}"/>
    <cellStyle name="Normal 3 4 8 2 2 3" xfId="16442" xr:uid="{00000000-0005-0000-0000-0000F2400000}"/>
    <cellStyle name="Normal 3 4 8 2 2 4" xfId="16443" xr:uid="{00000000-0005-0000-0000-0000F3400000}"/>
    <cellStyle name="Normal 3 4 8 3" xfId="16444" xr:uid="{00000000-0005-0000-0000-0000F4400000}"/>
    <cellStyle name="Normal 3 4 8 3 2" xfId="16445" xr:uid="{00000000-0005-0000-0000-0000F5400000}"/>
    <cellStyle name="Normal 3 4 8 3 2 2" xfId="16446" xr:uid="{00000000-0005-0000-0000-0000F6400000}"/>
    <cellStyle name="Normal 3 4 8 3 2 3" xfId="16447" xr:uid="{00000000-0005-0000-0000-0000F7400000}"/>
    <cellStyle name="Normal 3 4 8 3 2 4" xfId="16448" xr:uid="{00000000-0005-0000-0000-0000F8400000}"/>
    <cellStyle name="Normal 3 4 8 3 3" xfId="16449" xr:uid="{00000000-0005-0000-0000-0000F9400000}"/>
    <cellStyle name="Normal 3 4 8 3 4" xfId="16450" xr:uid="{00000000-0005-0000-0000-0000FA400000}"/>
    <cellStyle name="Normal 3 4 8 3 5" xfId="16451" xr:uid="{00000000-0005-0000-0000-0000FB400000}"/>
    <cellStyle name="Normal 3 4 8 4" xfId="16452" xr:uid="{00000000-0005-0000-0000-0000FC400000}"/>
    <cellStyle name="Normal 3 4 8 5" xfId="16453" xr:uid="{00000000-0005-0000-0000-0000FD400000}"/>
    <cellStyle name="Normal 3 4 8 6" xfId="16454" xr:uid="{00000000-0005-0000-0000-0000FE400000}"/>
    <cellStyle name="Normal 3 4 9" xfId="16455" xr:uid="{00000000-0005-0000-0000-0000FF400000}"/>
    <cellStyle name="Normal 3 4 9 2" xfId="16456" xr:uid="{00000000-0005-0000-0000-000000410000}"/>
    <cellStyle name="Normal 3 4 9 2 2" xfId="16457" xr:uid="{00000000-0005-0000-0000-000001410000}"/>
    <cellStyle name="Normal 3 4 9 2 2 2" xfId="16458" xr:uid="{00000000-0005-0000-0000-000002410000}"/>
    <cellStyle name="Normal 3 4 9 2 2 3" xfId="16459" xr:uid="{00000000-0005-0000-0000-000003410000}"/>
    <cellStyle name="Normal 3 4 9 2 2 4" xfId="16460" xr:uid="{00000000-0005-0000-0000-000004410000}"/>
    <cellStyle name="Normal 3 4 9 3" xfId="16461" xr:uid="{00000000-0005-0000-0000-000005410000}"/>
    <cellStyle name="Normal 3 4 9 3 2" xfId="16462" xr:uid="{00000000-0005-0000-0000-000006410000}"/>
    <cellStyle name="Normal 3 4 9 3 2 2" xfId="16463" xr:uid="{00000000-0005-0000-0000-000007410000}"/>
    <cellStyle name="Normal 3 4 9 3 2 3" xfId="16464" xr:uid="{00000000-0005-0000-0000-000008410000}"/>
    <cellStyle name="Normal 3 4 9 3 2 4" xfId="16465" xr:uid="{00000000-0005-0000-0000-000009410000}"/>
    <cellStyle name="Normal 3 4 9 3 3" xfId="16466" xr:uid="{00000000-0005-0000-0000-00000A410000}"/>
    <cellStyle name="Normal 3 4 9 3 4" xfId="16467" xr:uid="{00000000-0005-0000-0000-00000B410000}"/>
    <cellStyle name="Normal 3 4 9 3 5" xfId="16468" xr:uid="{00000000-0005-0000-0000-00000C410000}"/>
    <cellStyle name="Normal 3 4 9 4" xfId="16469" xr:uid="{00000000-0005-0000-0000-00000D410000}"/>
    <cellStyle name="Normal 3 4 9 5" xfId="16470" xr:uid="{00000000-0005-0000-0000-00000E410000}"/>
    <cellStyle name="Normal 3 4 9 6" xfId="16471" xr:uid="{00000000-0005-0000-0000-00000F410000}"/>
    <cellStyle name="Normal 3 4 9 7" xfId="16472" xr:uid="{00000000-0005-0000-0000-000010410000}"/>
    <cellStyle name="Normal 3 40" xfId="16473" xr:uid="{00000000-0005-0000-0000-000011410000}"/>
    <cellStyle name="Normal 3 40 2" xfId="16474" xr:uid="{00000000-0005-0000-0000-000012410000}"/>
    <cellStyle name="Normal 3 41" xfId="16475" xr:uid="{00000000-0005-0000-0000-000013410000}"/>
    <cellStyle name="Normal 3 41 2" xfId="16476" xr:uid="{00000000-0005-0000-0000-000014410000}"/>
    <cellStyle name="Normal 3 42" xfId="16477" xr:uid="{00000000-0005-0000-0000-000015410000}"/>
    <cellStyle name="Normal 3 42 2" xfId="16478" xr:uid="{00000000-0005-0000-0000-000016410000}"/>
    <cellStyle name="Normal 3 43" xfId="16479" xr:uid="{00000000-0005-0000-0000-000017410000}"/>
    <cellStyle name="Normal 3 43 2" xfId="16480" xr:uid="{00000000-0005-0000-0000-000018410000}"/>
    <cellStyle name="Normal 3 44" xfId="16481" xr:uid="{00000000-0005-0000-0000-000019410000}"/>
    <cellStyle name="Normal 3 44 2" xfId="16482" xr:uid="{00000000-0005-0000-0000-00001A410000}"/>
    <cellStyle name="Normal 3 45" xfId="16483" xr:uid="{00000000-0005-0000-0000-00001B410000}"/>
    <cellStyle name="Normal 3 45 2" xfId="16484" xr:uid="{00000000-0005-0000-0000-00001C410000}"/>
    <cellStyle name="Normal 3 46" xfId="16485" xr:uid="{00000000-0005-0000-0000-00001D410000}"/>
    <cellStyle name="Normal 3 46 2" xfId="16486" xr:uid="{00000000-0005-0000-0000-00001E410000}"/>
    <cellStyle name="Normal 3 47" xfId="16487" xr:uid="{00000000-0005-0000-0000-00001F410000}"/>
    <cellStyle name="Normal 3 47 2" xfId="16488" xr:uid="{00000000-0005-0000-0000-000020410000}"/>
    <cellStyle name="Normal 3 5" xfId="16489" xr:uid="{00000000-0005-0000-0000-000021410000}"/>
    <cellStyle name="Normal 3 5 10" xfId="16490" xr:uid="{00000000-0005-0000-0000-000022410000}"/>
    <cellStyle name="Normal 3 5 10 2" xfId="16491" xr:uid="{00000000-0005-0000-0000-000023410000}"/>
    <cellStyle name="Normal 3 5 11" xfId="16492" xr:uid="{00000000-0005-0000-0000-000024410000}"/>
    <cellStyle name="Normal 3 5 11 2" xfId="16493" xr:uid="{00000000-0005-0000-0000-000025410000}"/>
    <cellStyle name="Normal 3 5 12" xfId="16494" xr:uid="{00000000-0005-0000-0000-000026410000}"/>
    <cellStyle name="Normal 3 5 12 2" xfId="16495" xr:uid="{00000000-0005-0000-0000-000027410000}"/>
    <cellStyle name="Normal 3 5 13" xfId="16496" xr:uid="{00000000-0005-0000-0000-000028410000}"/>
    <cellStyle name="Normal 3 5 13 2" xfId="16497" xr:uid="{00000000-0005-0000-0000-000029410000}"/>
    <cellStyle name="Normal 3 5 14" xfId="16498" xr:uid="{00000000-0005-0000-0000-00002A410000}"/>
    <cellStyle name="Normal 3 5 14 2" xfId="16499" xr:uid="{00000000-0005-0000-0000-00002B410000}"/>
    <cellStyle name="Normal 3 5 14 3" xfId="16500" xr:uid="{00000000-0005-0000-0000-00002C410000}"/>
    <cellStyle name="Normal 3 5 14 3 2" xfId="16501" xr:uid="{00000000-0005-0000-0000-00002D410000}"/>
    <cellStyle name="Normal 3 5 14 3 3" xfId="16502" xr:uid="{00000000-0005-0000-0000-00002E410000}"/>
    <cellStyle name="Normal 3 5 14 3 4" xfId="16503" xr:uid="{00000000-0005-0000-0000-00002F410000}"/>
    <cellStyle name="Normal 3 5 14 4" xfId="16504" xr:uid="{00000000-0005-0000-0000-000030410000}"/>
    <cellStyle name="Normal 3 5 14 5" xfId="16505" xr:uid="{00000000-0005-0000-0000-000031410000}"/>
    <cellStyle name="Normal 3 5 14 6" xfId="16506" xr:uid="{00000000-0005-0000-0000-000032410000}"/>
    <cellStyle name="Normal 3 5 15" xfId="16507" xr:uid="{00000000-0005-0000-0000-000033410000}"/>
    <cellStyle name="Normal 3 5 16" xfId="16508" xr:uid="{00000000-0005-0000-0000-000034410000}"/>
    <cellStyle name="Normal 3 5 17" xfId="16509" xr:uid="{00000000-0005-0000-0000-000035410000}"/>
    <cellStyle name="Normal 3 5 18" xfId="16510" xr:uid="{00000000-0005-0000-0000-000036410000}"/>
    <cellStyle name="Normal 3 5 19" xfId="16511" xr:uid="{00000000-0005-0000-0000-000037410000}"/>
    <cellStyle name="Normal 3 5 2" xfId="16512" xr:uid="{00000000-0005-0000-0000-000038410000}"/>
    <cellStyle name="Normal 3 5 2 2" xfId="16513" xr:uid="{00000000-0005-0000-0000-000039410000}"/>
    <cellStyle name="Normal 3 5 2 2 2" xfId="16514" xr:uid="{00000000-0005-0000-0000-00003A410000}"/>
    <cellStyle name="Normal 3 5 2 2 2 2" xfId="16515" xr:uid="{00000000-0005-0000-0000-00003B410000}"/>
    <cellStyle name="Normal 3 5 2 2 2 2 2" xfId="16516" xr:uid="{00000000-0005-0000-0000-00003C410000}"/>
    <cellStyle name="Normal 3 5 2 2 2 2 3" xfId="16517" xr:uid="{00000000-0005-0000-0000-00003D410000}"/>
    <cellStyle name="Normal 3 5 2 2 2 2 4" xfId="16518" xr:uid="{00000000-0005-0000-0000-00003E410000}"/>
    <cellStyle name="Normal 3 5 2 2 2 3" xfId="16519" xr:uid="{00000000-0005-0000-0000-00003F410000}"/>
    <cellStyle name="Normal 3 5 2 2 2 4" xfId="16520" xr:uid="{00000000-0005-0000-0000-000040410000}"/>
    <cellStyle name="Normal 3 5 2 2 2 5" xfId="16521" xr:uid="{00000000-0005-0000-0000-000041410000}"/>
    <cellStyle name="Normal 3 5 2 2 3" xfId="16522" xr:uid="{00000000-0005-0000-0000-000042410000}"/>
    <cellStyle name="Normal 3 5 2 2 4" xfId="16523" xr:uid="{00000000-0005-0000-0000-000043410000}"/>
    <cellStyle name="Normal 3 5 2 2 4 2" xfId="16524" xr:uid="{00000000-0005-0000-0000-000044410000}"/>
    <cellStyle name="Normal 3 5 2 2 4 3" xfId="16525" xr:uid="{00000000-0005-0000-0000-000045410000}"/>
    <cellStyle name="Normal 3 5 2 2 4 4" xfId="16526" xr:uid="{00000000-0005-0000-0000-000046410000}"/>
    <cellStyle name="Normal 3 5 2 2 5" xfId="16527" xr:uid="{00000000-0005-0000-0000-000047410000}"/>
    <cellStyle name="Normal 3 5 2 2 6" xfId="16528" xr:uid="{00000000-0005-0000-0000-000048410000}"/>
    <cellStyle name="Normal 3 5 2 2 7" xfId="16529" xr:uid="{00000000-0005-0000-0000-000049410000}"/>
    <cellStyle name="Normal 3 5 2 3" xfId="16530" xr:uid="{00000000-0005-0000-0000-00004A410000}"/>
    <cellStyle name="Normal 3 5 2 3 2" xfId="16531" xr:uid="{00000000-0005-0000-0000-00004B410000}"/>
    <cellStyle name="Normal 3 5 2 3 2 2" xfId="16532" xr:uid="{00000000-0005-0000-0000-00004C410000}"/>
    <cellStyle name="Normal 3 5 2 3 2 2 2" xfId="16533" xr:uid="{00000000-0005-0000-0000-00004D410000}"/>
    <cellStyle name="Normal 3 5 2 3 2 2 3" xfId="16534" xr:uid="{00000000-0005-0000-0000-00004E410000}"/>
    <cellStyle name="Normal 3 5 2 3 2 2 4" xfId="16535" xr:uid="{00000000-0005-0000-0000-00004F410000}"/>
    <cellStyle name="Normal 3 5 2 3 2 3" xfId="16536" xr:uid="{00000000-0005-0000-0000-000050410000}"/>
    <cellStyle name="Normal 3 5 2 3 2 4" xfId="16537" xr:uid="{00000000-0005-0000-0000-000051410000}"/>
    <cellStyle name="Normal 3 5 2 3 2 5" xfId="16538" xr:uid="{00000000-0005-0000-0000-000052410000}"/>
    <cellStyle name="Normal 3 5 2 3 3" xfId="16539" xr:uid="{00000000-0005-0000-0000-000053410000}"/>
    <cellStyle name="Normal 3 5 2 3 3 2" xfId="16540" xr:uid="{00000000-0005-0000-0000-000054410000}"/>
    <cellStyle name="Normal 3 5 2 3 3 3" xfId="16541" xr:uid="{00000000-0005-0000-0000-000055410000}"/>
    <cellStyle name="Normal 3 5 2 3 3 4" xfId="16542" xr:uid="{00000000-0005-0000-0000-000056410000}"/>
    <cellStyle name="Normal 3 5 2 3 4" xfId="16543" xr:uid="{00000000-0005-0000-0000-000057410000}"/>
    <cellStyle name="Normal 3 5 2 3 5" xfId="16544" xr:uid="{00000000-0005-0000-0000-000058410000}"/>
    <cellStyle name="Normal 3 5 2 3 6" xfId="16545" xr:uid="{00000000-0005-0000-0000-000059410000}"/>
    <cellStyle name="Normal 3 5 2 4" xfId="16546" xr:uid="{00000000-0005-0000-0000-00005A410000}"/>
    <cellStyle name="Normal 3 5 2 5" xfId="16547" xr:uid="{00000000-0005-0000-0000-00005B410000}"/>
    <cellStyle name="Normal 3 5 2 5 2" xfId="16548" xr:uid="{00000000-0005-0000-0000-00005C410000}"/>
    <cellStyle name="Normal 3 5 2 5 2 2" xfId="16549" xr:uid="{00000000-0005-0000-0000-00005D410000}"/>
    <cellStyle name="Normal 3 5 2 5 2 3" xfId="16550" xr:uid="{00000000-0005-0000-0000-00005E410000}"/>
    <cellStyle name="Normal 3 5 2 5 2 4" xfId="16551" xr:uid="{00000000-0005-0000-0000-00005F410000}"/>
    <cellStyle name="Normal 3 5 2 5 3" xfId="16552" xr:uid="{00000000-0005-0000-0000-000060410000}"/>
    <cellStyle name="Normal 3 5 2 5 4" xfId="16553" xr:uid="{00000000-0005-0000-0000-000061410000}"/>
    <cellStyle name="Normal 3 5 2 5 5" xfId="16554" xr:uid="{00000000-0005-0000-0000-000062410000}"/>
    <cellStyle name="Normal 3 5 2 6" xfId="16555" xr:uid="{00000000-0005-0000-0000-000063410000}"/>
    <cellStyle name="Normal 3 5 2 6 2" xfId="16556" xr:uid="{00000000-0005-0000-0000-000064410000}"/>
    <cellStyle name="Normal 3 5 2 6 3" xfId="16557" xr:uid="{00000000-0005-0000-0000-000065410000}"/>
    <cellStyle name="Normal 3 5 2 6 4" xfId="16558" xr:uid="{00000000-0005-0000-0000-000066410000}"/>
    <cellStyle name="Normal 3 5 2 7" xfId="16559" xr:uid="{00000000-0005-0000-0000-000067410000}"/>
    <cellStyle name="Normal 3 5 2 8" xfId="16560" xr:uid="{00000000-0005-0000-0000-000068410000}"/>
    <cellStyle name="Normal 3 5 2 9" xfId="16561" xr:uid="{00000000-0005-0000-0000-000069410000}"/>
    <cellStyle name="Normal 3 5 20" xfId="16562" xr:uid="{00000000-0005-0000-0000-00006A410000}"/>
    <cellStyle name="Normal 3 5 21" xfId="16563" xr:uid="{00000000-0005-0000-0000-00006B410000}"/>
    <cellStyle name="Normal 3 5 22" xfId="16564" xr:uid="{00000000-0005-0000-0000-00006C410000}"/>
    <cellStyle name="Normal 3 5 23" xfId="16565" xr:uid="{00000000-0005-0000-0000-00006D410000}"/>
    <cellStyle name="Normal 3 5 24" xfId="16566" xr:uid="{00000000-0005-0000-0000-00006E410000}"/>
    <cellStyle name="Normal 3 5 25" xfId="16567" xr:uid="{00000000-0005-0000-0000-00006F410000}"/>
    <cellStyle name="Normal 3 5 26" xfId="16568" xr:uid="{00000000-0005-0000-0000-000070410000}"/>
    <cellStyle name="Normal 3 5 27" xfId="16569" xr:uid="{00000000-0005-0000-0000-000071410000}"/>
    <cellStyle name="Normal 3 5 28" xfId="16570" xr:uid="{00000000-0005-0000-0000-000072410000}"/>
    <cellStyle name="Normal 3 5 29" xfId="16571" xr:uid="{00000000-0005-0000-0000-000073410000}"/>
    <cellStyle name="Normal 3 5 3" xfId="16572" xr:uid="{00000000-0005-0000-0000-000074410000}"/>
    <cellStyle name="Normal 3 5 3 2" xfId="16573" xr:uid="{00000000-0005-0000-0000-000075410000}"/>
    <cellStyle name="Normal 3 5 3 2 2" xfId="16574" xr:uid="{00000000-0005-0000-0000-000076410000}"/>
    <cellStyle name="Normal 3 5 3 3" xfId="16575" xr:uid="{00000000-0005-0000-0000-000077410000}"/>
    <cellStyle name="Normal 3 5 3 3 2" xfId="16576" xr:uid="{00000000-0005-0000-0000-000078410000}"/>
    <cellStyle name="Normal 3 5 3 3 2 2" xfId="16577" xr:uid="{00000000-0005-0000-0000-000079410000}"/>
    <cellStyle name="Normal 3 5 3 3 2 3" xfId="16578" xr:uid="{00000000-0005-0000-0000-00007A410000}"/>
    <cellStyle name="Normal 3 5 3 3 2 4" xfId="16579" xr:uid="{00000000-0005-0000-0000-00007B410000}"/>
    <cellStyle name="Normal 3 5 3 3 3" xfId="16580" xr:uid="{00000000-0005-0000-0000-00007C410000}"/>
    <cellStyle name="Normal 3 5 3 3 4" xfId="16581" xr:uid="{00000000-0005-0000-0000-00007D410000}"/>
    <cellStyle name="Normal 3 5 3 3 5" xfId="16582" xr:uid="{00000000-0005-0000-0000-00007E410000}"/>
    <cellStyle name="Normal 3 5 3 4" xfId="16583" xr:uid="{00000000-0005-0000-0000-00007F410000}"/>
    <cellStyle name="Normal 3 5 3 5" xfId="16584" xr:uid="{00000000-0005-0000-0000-000080410000}"/>
    <cellStyle name="Normal 3 5 3 5 2" xfId="16585" xr:uid="{00000000-0005-0000-0000-000081410000}"/>
    <cellStyle name="Normal 3 5 3 5 3" xfId="16586" xr:uid="{00000000-0005-0000-0000-000082410000}"/>
    <cellStyle name="Normal 3 5 3 5 4" xfId="16587" xr:uid="{00000000-0005-0000-0000-000083410000}"/>
    <cellStyle name="Normal 3 5 3 6" xfId="16588" xr:uid="{00000000-0005-0000-0000-000084410000}"/>
    <cellStyle name="Normal 3 5 3 7" xfId="16589" xr:uid="{00000000-0005-0000-0000-000085410000}"/>
    <cellStyle name="Normal 3 5 3 8" xfId="16590" xr:uid="{00000000-0005-0000-0000-000086410000}"/>
    <cellStyle name="Normal 3 5 30" xfId="16591" xr:uid="{00000000-0005-0000-0000-000087410000}"/>
    <cellStyle name="Normal 3 5 31" xfId="16592" xr:uid="{00000000-0005-0000-0000-000088410000}"/>
    <cellStyle name="Normal 3 5 32" xfId="16593" xr:uid="{00000000-0005-0000-0000-000089410000}"/>
    <cellStyle name="Normal 3 5 33" xfId="16594" xr:uid="{00000000-0005-0000-0000-00008A410000}"/>
    <cellStyle name="Normal 3 5 34" xfId="16595" xr:uid="{00000000-0005-0000-0000-00008B410000}"/>
    <cellStyle name="Normal 3 5 35" xfId="16596" xr:uid="{00000000-0005-0000-0000-00008C410000}"/>
    <cellStyle name="Normal 3 5 36" xfId="16597" xr:uid="{00000000-0005-0000-0000-00008D410000}"/>
    <cellStyle name="Normal 3 5 37" xfId="16598" xr:uid="{00000000-0005-0000-0000-00008E410000}"/>
    <cellStyle name="Normal 3 5 38" xfId="16599" xr:uid="{00000000-0005-0000-0000-00008F410000}"/>
    <cellStyle name="Normal 3 5 39" xfId="16600" xr:uid="{00000000-0005-0000-0000-000090410000}"/>
    <cellStyle name="Normal 3 5 4" xfId="16601" xr:uid="{00000000-0005-0000-0000-000091410000}"/>
    <cellStyle name="Normal 3 5 4 2" xfId="16602" xr:uid="{00000000-0005-0000-0000-000092410000}"/>
    <cellStyle name="Normal 3 5 4 2 2" xfId="16603" xr:uid="{00000000-0005-0000-0000-000093410000}"/>
    <cellStyle name="Normal 3 5 4 3" xfId="16604" xr:uid="{00000000-0005-0000-0000-000094410000}"/>
    <cellStyle name="Normal 3 5 4 3 2" xfId="16605" xr:uid="{00000000-0005-0000-0000-000095410000}"/>
    <cellStyle name="Normal 3 5 4 3 2 2" xfId="16606" xr:uid="{00000000-0005-0000-0000-000096410000}"/>
    <cellStyle name="Normal 3 5 4 3 2 3" xfId="16607" xr:uid="{00000000-0005-0000-0000-000097410000}"/>
    <cellStyle name="Normal 3 5 4 3 2 4" xfId="16608" xr:uid="{00000000-0005-0000-0000-000098410000}"/>
    <cellStyle name="Normal 3 5 4 3 3" xfId="16609" xr:uid="{00000000-0005-0000-0000-000099410000}"/>
    <cellStyle name="Normal 3 5 4 3 4" xfId="16610" xr:uid="{00000000-0005-0000-0000-00009A410000}"/>
    <cellStyle name="Normal 3 5 4 3 5" xfId="16611" xr:uid="{00000000-0005-0000-0000-00009B410000}"/>
    <cellStyle name="Normal 3 5 4 4" xfId="16612" xr:uid="{00000000-0005-0000-0000-00009C410000}"/>
    <cellStyle name="Normal 3 5 4 5" xfId="16613" xr:uid="{00000000-0005-0000-0000-00009D410000}"/>
    <cellStyle name="Normal 3 5 4 5 2" xfId="16614" xr:uid="{00000000-0005-0000-0000-00009E410000}"/>
    <cellStyle name="Normal 3 5 4 5 3" xfId="16615" xr:uid="{00000000-0005-0000-0000-00009F410000}"/>
    <cellStyle name="Normal 3 5 4 5 4" xfId="16616" xr:uid="{00000000-0005-0000-0000-0000A0410000}"/>
    <cellStyle name="Normal 3 5 4 6" xfId="16617" xr:uid="{00000000-0005-0000-0000-0000A1410000}"/>
    <cellStyle name="Normal 3 5 4 7" xfId="16618" xr:uid="{00000000-0005-0000-0000-0000A2410000}"/>
    <cellStyle name="Normal 3 5 4 8" xfId="16619" xr:uid="{00000000-0005-0000-0000-0000A3410000}"/>
    <cellStyle name="Normal 3 5 40" xfId="16620" xr:uid="{00000000-0005-0000-0000-0000A4410000}"/>
    <cellStyle name="Normal 3 5 41" xfId="16621" xr:uid="{00000000-0005-0000-0000-0000A5410000}"/>
    <cellStyle name="Normal 3 5 42" xfId="16622" xr:uid="{00000000-0005-0000-0000-0000A6410000}"/>
    <cellStyle name="Normal 3 5 43" xfId="16623" xr:uid="{00000000-0005-0000-0000-0000A7410000}"/>
    <cellStyle name="Normal 3 5 44" xfId="16624" xr:uid="{00000000-0005-0000-0000-0000A8410000}"/>
    <cellStyle name="Normal 3 5 45" xfId="16625" xr:uid="{00000000-0005-0000-0000-0000A9410000}"/>
    <cellStyle name="Normal 3 5 46" xfId="16626" xr:uid="{00000000-0005-0000-0000-0000AA410000}"/>
    <cellStyle name="Normal 3 5 47" xfId="16627" xr:uid="{00000000-0005-0000-0000-0000AB410000}"/>
    <cellStyle name="Normal 3 5 48" xfId="16628" xr:uid="{00000000-0005-0000-0000-0000AC410000}"/>
    <cellStyle name="Normal 3 5 49" xfId="16629" xr:uid="{00000000-0005-0000-0000-0000AD410000}"/>
    <cellStyle name="Normal 3 5 5" xfId="16630" xr:uid="{00000000-0005-0000-0000-0000AE410000}"/>
    <cellStyle name="Normal 3 5 5 2" xfId="16631" xr:uid="{00000000-0005-0000-0000-0000AF410000}"/>
    <cellStyle name="Normal 3 5 5 3" xfId="16632" xr:uid="{00000000-0005-0000-0000-0000B0410000}"/>
    <cellStyle name="Normal 3 5 50" xfId="16633" xr:uid="{00000000-0005-0000-0000-0000B1410000}"/>
    <cellStyle name="Normal 3 5 51" xfId="16634" xr:uid="{00000000-0005-0000-0000-0000B2410000}"/>
    <cellStyle name="Normal 3 5 52" xfId="16635" xr:uid="{00000000-0005-0000-0000-0000B3410000}"/>
    <cellStyle name="Normal 3 5 53" xfId="16636" xr:uid="{00000000-0005-0000-0000-0000B4410000}"/>
    <cellStyle name="Normal 3 5 54" xfId="16637" xr:uid="{00000000-0005-0000-0000-0000B5410000}"/>
    <cellStyle name="Normal 3 5 55" xfId="16638" xr:uid="{00000000-0005-0000-0000-0000B6410000}"/>
    <cellStyle name="Normal 3 5 56" xfId="16639" xr:uid="{00000000-0005-0000-0000-0000B7410000}"/>
    <cellStyle name="Normal 3 5 57" xfId="16640" xr:uid="{00000000-0005-0000-0000-0000B8410000}"/>
    <cellStyle name="Normal 3 5 58" xfId="16641" xr:uid="{00000000-0005-0000-0000-0000B9410000}"/>
    <cellStyle name="Normal 3 5 59" xfId="16642" xr:uid="{00000000-0005-0000-0000-0000BA410000}"/>
    <cellStyle name="Normal 3 5 6" xfId="16643" xr:uid="{00000000-0005-0000-0000-0000BB410000}"/>
    <cellStyle name="Normal 3 5 6 2" xfId="16644" xr:uid="{00000000-0005-0000-0000-0000BC410000}"/>
    <cellStyle name="Normal 3 5 60" xfId="16645" xr:uid="{00000000-0005-0000-0000-0000BD410000}"/>
    <cellStyle name="Normal 3 5 61" xfId="16646" xr:uid="{00000000-0005-0000-0000-0000BE410000}"/>
    <cellStyle name="Normal 3 5 62" xfId="16647" xr:uid="{00000000-0005-0000-0000-0000BF410000}"/>
    <cellStyle name="Normal 3 5 63" xfId="16648" xr:uid="{00000000-0005-0000-0000-0000C0410000}"/>
    <cellStyle name="Normal 3 5 64" xfId="16649" xr:uid="{00000000-0005-0000-0000-0000C1410000}"/>
    <cellStyle name="Normal 3 5 65" xfId="16650" xr:uid="{00000000-0005-0000-0000-0000C2410000}"/>
    <cellStyle name="Normal 3 5 66" xfId="16651" xr:uid="{00000000-0005-0000-0000-0000C3410000}"/>
    <cellStyle name="Normal 3 5 67" xfId="16652" xr:uid="{00000000-0005-0000-0000-0000C4410000}"/>
    <cellStyle name="Normal 3 5 68" xfId="16653" xr:uid="{00000000-0005-0000-0000-0000C5410000}"/>
    <cellStyle name="Normal 3 5 69" xfId="16654" xr:uid="{00000000-0005-0000-0000-0000C6410000}"/>
    <cellStyle name="Normal 3 5 7" xfId="16655" xr:uid="{00000000-0005-0000-0000-0000C7410000}"/>
    <cellStyle name="Normal 3 5 7 2" xfId="16656" xr:uid="{00000000-0005-0000-0000-0000C8410000}"/>
    <cellStyle name="Normal 3 5 70" xfId="16657" xr:uid="{00000000-0005-0000-0000-0000C9410000}"/>
    <cellStyle name="Normal 3 5 71" xfId="16658" xr:uid="{00000000-0005-0000-0000-0000CA410000}"/>
    <cellStyle name="Normal 3 5 72" xfId="16659" xr:uid="{00000000-0005-0000-0000-0000CB410000}"/>
    <cellStyle name="Normal 3 5 73" xfId="16660" xr:uid="{00000000-0005-0000-0000-0000CC410000}"/>
    <cellStyle name="Normal 3 5 74" xfId="16661" xr:uid="{00000000-0005-0000-0000-0000CD410000}"/>
    <cellStyle name="Normal 3 5 75" xfId="16662" xr:uid="{00000000-0005-0000-0000-0000CE410000}"/>
    <cellStyle name="Normal 3 5 76" xfId="16663" xr:uid="{00000000-0005-0000-0000-0000CF410000}"/>
    <cellStyle name="Normal 3 5 77" xfId="16664" xr:uid="{00000000-0005-0000-0000-0000D0410000}"/>
    <cellStyle name="Normal 3 5 78" xfId="16665" xr:uid="{00000000-0005-0000-0000-0000D1410000}"/>
    <cellStyle name="Normal 3 5 79" xfId="16666" xr:uid="{00000000-0005-0000-0000-0000D2410000}"/>
    <cellStyle name="Normal 3 5 8" xfId="16667" xr:uid="{00000000-0005-0000-0000-0000D3410000}"/>
    <cellStyle name="Normal 3 5 8 2" xfId="16668" xr:uid="{00000000-0005-0000-0000-0000D4410000}"/>
    <cellStyle name="Normal 3 5 80" xfId="16669" xr:uid="{00000000-0005-0000-0000-0000D5410000}"/>
    <cellStyle name="Normal 3 5 81" xfId="16670" xr:uid="{00000000-0005-0000-0000-0000D6410000}"/>
    <cellStyle name="Normal 3 5 82" xfId="16671" xr:uid="{00000000-0005-0000-0000-0000D7410000}"/>
    <cellStyle name="Normal 3 5 83" xfId="16672" xr:uid="{00000000-0005-0000-0000-0000D8410000}"/>
    <cellStyle name="Normal 3 5 84" xfId="16673" xr:uid="{00000000-0005-0000-0000-0000D9410000}"/>
    <cellStyle name="Normal 3 5 85" xfId="16674" xr:uid="{00000000-0005-0000-0000-0000DA410000}"/>
    <cellStyle name="Normal 3 5 86" xfId="16675" xr:uid="{00000000-0005-0000-0000-0000DB410000}"/>
    <cellStyle name="Normal 3 5 87" xfId="16676" xr:uid="{00000000-0005-0000-0000-0000DC410000}"/>
    <cellStyle name="Normal 3 5 88" xfId="16677" xr:uid="{00000000-0005-0000-0000-0000DD410000}"/>
    <cellStyle name="Normal 3 5 89" xfId="16678" xr:uid="{00000000-0005-0000-0000-0000DE410000}"/>
    <cellStyle name="Normal 3 5 9" xfId="16679" xr:uid="{00000000-0005-0000-0000-0000DF410000}"/>
    <cellStyle name="Normal 3 5 9 2" xfId="16680" xr:uid="{00000000-0005-0000-0000-0000E0410000}"/>
    <cellStyle name="Normal 3 5 90" xfId="16681" xr:uid="{00000000-0005-0000-0000-0000E1410000}"/>
    <cellStyle name="Normal 3 5 91" xfId="16682" xr:uid="{00000000-0005-0000-0000-0000E2410000}"/>
    <cellStyle name="Normal 3 5 92" xfId="16683" xr:uid="{00000000-0005-0000-0000-0000E3410000}"/>
    <cellStyle name="Normal 3 5 93" xfId="16684" xr:uid="{00000000-0005-0000-0000-0000E4410000}"/>
    <cellStyle name="Normal 3 5 94" xfId="16685" xr:uid="{00000000-0005-0000-0000-0000E5410000}"/>
    <cellStyle name="Normal 3 5 95" xfId="16686" xr:uid="{00000000-0005-0000-0000-0000E6410000}"/>
    <cellStyle name="Normal 3 5 95 2" xfId="16687" xr:uid="{00000000-0005-0000-0000-0000E7410000}"/>
    <cellStyle name="Normal 3 5 95 3" xfId="16688" xr:uid="{00000000-0005-0000-0000-0000E8410000}"/>
    <cellStyle name="Normal 3 5 95 4" xfId="16689" xr:uid="{00000000-0005-0000-0000-0000E9410000}"/>
    <cellStyle name="Normal 3 5 96" xfId="16690" xr:uid="{00000000-0005-0000-0000-0000EA410000}"/>
    <cellStyle name="Normal 3 5 97" xfId="16691" xr:uid="{00000000-0005-0000-0000-0000EB410000}"/>
    <cellStyle name="Normal 3 5 98" xfId="16692" xr:uid="{00000000-0005-0000-0000-0000EC410000}"/>
    <cellStyle name="Normal 3 6" xfId="16693" xr:uid="{00000000-0005-0000-0000-0000ED410000}"/>
    <cellStyle name="Normal 3 6 10" xfId="16694" xr:uid="{00000000-0005-0000-0000-0000EE410000}"/>
    <cellStyle name="Normal 3 6 2" xfId="16695" xr:uid="{00000000-0005-0000-0000-0000EF410000}"/>
    <cellStyle name="Normal 3 6 2 2" xfId="16696" xr:uid="{00000000-0005-0000-0000-0000F0410000}"/>
    <cellStyle name="Normal 3 6 2 2 2" xfId="16697" xr:uid="{00000000-0005-0000-0000-0000F1410000}"/>
    <cellStyle name="Normal 3 6 2 2 3" xfId="16698" xr:uid="{00000000-0005-0000-0000-0000F2410000}"/>
    <cellStyle name="Normal 3 6 2 2 3 2" xfId="16699" xr:uid="{00000000-0005-0000-0000-0000F3410000}"/>
    <cellStyle name="Normal 3 6 2 2 3 2 2" xfId="16700" xr:uid="{00000000-0005-0000-0000-0000F4410000}"/>
    <cellStyle name="Normal 3 6 2 2 3 2 3" xfId="16701" xr:uid="{00000000-0005-0000-0000-0000F5410000}"/>
    <cellStyle name="Normal 3 6 2 2 3 2 4" xfId="16702" xr:uid="{00000000-0005-0000-0000-0000F6410000}"/>
    <cellStyle name="Normal 3 6 2 2 3 3" xfId="16703" xr:uid="{00000000-0005-0000-0000-0000F7410000}"/>
    <cellStyle name="Normal 3 6 2 2 3 4" xfId="16704" xr:uid="{00000000-0005-0000-0000-0000F8410000}"/>
    <cellStyle name="Normal 3 6 2 2 3 5" xfId="16705" xr:uid="{00000000-0005-0000-0000-0000F9410000}"/>
    <cellStyle name="Normal 3 6 2 2 4" xfId="16706" xr:uid="{00000000-0005-0000-0000-0000FA410000}"/>
    <cellStyle name="Normal 3 6 2 2 4 2" xfId="16707" xr:uid="{00000000-0005-0000-0000-0000FB410000}"/>
    <cellStyle name="Normal 3 6 2 2 4 3" xfId="16708" xr:uid="{00000000-0005-0000-0000-0000FC410000}"/>
    <cellStyle name="Normal 3 6 2 2 4 4" xfId="16709" xr:uid="{00000000-0005-0000-0000-0000FD410000}"/>
    <cellStyle name="Normal 3 6 2 2 5" xfId="16710" xr:uid="{00000000-0005-0000-0000-0000FE410000}"/>
    <cellStyle name="Normal 3 6 2 2 6" xfId="16711" xr:uid="{00000000-0005-0000-0000-0000FF410000}"/>
    <cellStyle name="Normal 3 6 2 2 7" xfId="16712" xr:uid="{00000000-0005-0000-0000-000000420000}"/>
    <cellStyle name="Normal 3 6 2 3" xfId="16713" xr:uid="{00000000-0005-0000-0000-000001420000}"/>
    <cellStyle name="Normal 3 6 2 3 2" xfId="16714" xr:uid="{00000000-0005-0000-0000-000002420000}"/>
    <cellStyle name="Normal 3 6 2 3 2 2" xfId="16715" xr:uid="{00000000-0005-0000-0000-000003420000}"/>
    <cellStyle name="Normal 3 6 2 3 2 2 2" xfId="16716" xr:uid="{00000000-0005-0000-0000-000004420000}"/>
    <cellStyle name="Normal 3 6 2 3 2 2 3" xfId="16717" xr:uid="{00000000-0005-0000-0000-000005420000}"/>
    <cellStyle name="Normal 3 6 2 3 2 2 4" xfId="16718" xr:uid="{00000000-0005-0000-0000-000006420000}"/>
    <cellStyle name="Normal 3 6 2 3 2 3" xfId="16719" xr:uid="{00000000-0005-0000-0000-000007420000}"/>
    <cellStyle name="Normal 3 6 2 3 2 4" xfId="16720" xr:uid="{00000000-0005-0000-0000-000008420000}"/>
    <cellStyle name="Normal 3 6 2 3 2 5" xfId="16721" xr:uid="{00000000-0005-0000-0000-000009420000}"/>
    <cellStyle name="Normal 3 6 2 3 3" xfId="16722" xr:uid="{00000000-0005-0000-0000-00000A420000}"/>
    <cellStyle name="Normal 3 6 2 3 3 2" xfId="16723" xr:uid="{00000000-0005-0000-0000-00000B420000}"/>
    <cellStyle name="Normal 3 6 2 3 3 3" xfId="16724" xr:uid="{00000000-0005-0000-0000-00000C420000}"/>
    <cellStyle name="Normal 3 6 2 3 3 4" xfId="16725" xr:uid="{00000000-0005-0000-0000-00000D420000}"/>
    <cellStyle name="Normal 3 6 2 3 4" xfId="16726" xr:uid="{00000000-0005-0000-0000-00000E420000}"/>
    <cellStyle name="Normal 3 6 2 3 5" xfId="16727" xr:uid="{00000000-0005-0000-0000-00000F420000}"/>
    <cellStyle name="Normal 3 6 2 3 6" xfId="16728" xr:uid="{00000000-0005-0000-0000-000010420000}"/>
    <cellStyle name="Normal 3 6 2 4" xfId="16729" xr:uid="{00000000-0005-0000-0000-000011420000}"/>
    <cellStyle name="Normal 3 6 2 5" xfId="16730" xr:uid="{00000000-0005-0000-0000-000012420000}"/>
    <cellStyle name="Normal 3 6 2 5 2" xfId="16731" xr:uid="{00000000-0005-0000-0000-000013420000}"/>
    <cellStyle name="Normal 3 6 2 5 2 2" xfId="16732" xr:uid="{00000000-0005-0000-0000-000014420000}"/>
    <cellStyle name="Normal 3 6 2 5 2 3" xfId="16733" xr:uid="{00000000-0005-0000-0000-000015420000}"/>
    <cellStyle name="Normal 3 6 2 5 2 4" xfId="16734" xr:uid="{00000000-0005-0000-0000-000016420000}"/>
    <cellStyle name="Normal 3 6 2 5 3" xfId="16735" xr:uid="{00000000-0005-0000-0000-000017420000}"/>
    <cellStyle name="Normal 3 6 2 5 4" xfId="16736" xr:uid="{00000000-0005-0000-0000-000018420000}"/>
    <cellStyle name="Normal 3 6 2 5 5" xfId="16737" xr:uid="{00000000-0005-0000-0000-000019420000}"/>
    <cellStyle name="Normal 3 6 2 6" xfId="16738" xr:uid="{00000000-0005-0000-0000-00001A420000}"/>
    <cellStyle name="Normal 3 6 2 6 2" xfId="16739" xr:uid="{00000000-0005-0000-0000-00001B420000}"/>
    <cellStyle name="Normal 3 6 2 6 3" xfId="16740" xr:uid="{00000000-0005-0000-0000-00001C420000}"/>
    <cellStyle name="Normal 3 6 2 6 4" xfId="16741" xr:uid="{00000000-0005-0000-0000-00001D420000}"/>
    <cellStyle name="Normal 3 6 2 7" xfId="16742" xr:uid="{00000000-0005-0000-0000-00001E420000}"/>
    <cellStyle name="Normal 3 6 2 8" xfId="16743" xr:uid="{00000000-0005-0000-0000-00001F420000}"/>
    <cellStyle name="Normal 3 6 2 9" xfId="16744" xr:uid="{00000000-0005-0000-0000-000020420000}"/>
    <cellStyle name="Normal 3 6 3" xfId="16745" xr:uid="{00000000-0005-0000-0000-000021420000}"/>
    <cellStyle name="Normal 3 6 3 2" xfId="16746" xr:uid="{00000000-0005-0000-0000-000022420000}"/>
    <cellStyle name="Normal 3 6 3 3" xfId="16747" xr:uid="{00000000-0005-0000-0000-000023420000}"/>
    <cellStyle name="Normal 3 6 3 3 2" xfId="16748" xr:uid="{00000000-0005-0000-0000-000024420000}"/>
    <cellStyle name="Normal 3 6 3 3 2 2" xfId="16749" xr:uid="{00000000-0005-0000-0000-000025420000}"/>
    <cellStyle name="Normal 3 6 3 3 2 3" xfId="16750" xr:uid="{00000000-0005-0000-0000-000026420000}"/>
    <cellStyle name="Normal 3 6 3 3 2 4" xfId="16751" xr:uid="{00000000-0005-0000-0000-000027420000}"/>
    <cellStyle name="Normal 3 6 3 3 3" xfId="16752" xr:uid="{00000000-0005-0000-0000-000028420000}"/>
    <cellStyle name="Normal 3 6 3 3 4" xfId="16753" xr:uid="{00000000-0005-0000-0000-000029420000}"/>
    <cellStyle name="Normal 3 6 3 3 5" xfId="16754" xr:uid="{00000000-0005-0000-0000-00002A420000}"/>
    <cellStyle name="Normal 3 6 3 4" xfId="16755" xr:uid="{00000000-0005-0000-0000-00002B420000}"/>
    <cellStyle name="Normal 3 6 3 5" xfId="16756" xr:uid="{00000000-0005-0000-0000-00002C420000}"/>
    <cellStyle name="Normal 3 6 3 5 2" xfId="16757" xr:uid="{00000000-0005-0000-0000-00002D420000}"/>
    <cellStyle name="Normal 3 6 3 5 3" xfId="16758" xr:uid="{00000000-0005-0000-0000-00002E420000}"/>
    <cellStyle name="Normal 3 6 3 5 4" xfId="16759" xr:uid="{00000000-0005-0000-0000-00002F420000}"/>
    <cellStyle name="Normal 3 6 3 6" xfId="16760" xr:uid="{00000000-0005-0000-0000-000030420000}"/>
    <cellStyle name="Normal 3 6 3 7" xfId="16761" xr:uid="{00000000-0005-0000-0000-000031420000}"/>
    <cellStyle name="Normal 3 6 3 8" xfId="16762" xr:uid="{00000000-0005-0000-0000-000032420000}"/>
    <cellStyle name="Normal 3 6 4" xfId="16763" xr:uid="{00000000-0005-0000-0000-000033420000}"/>
    <cellStyle name="Normal 3 6 4 2" xfId="16764" xr:uid="{00000000-0005-0000-0000-000034420000}"/>
    <cellStyle name="Normal 3 6 4 2 2" xfId="16765" xr:uid="{00000000-0005-0000-0000-000035420000}"/>
    <cellStyle name="Normal 3 6 4 2 2 2" xfId="16766" xr:uid="{00000000-0005-0000-0000-000036420000}"/>
    <cellStyle name="Normal 3 6 4 2 2 3" xfId="16767" xr:uid="{00000000-0005-0000-0000-000037420000}"/>
    <cellStyle name="Normal 3 6 4 2 2 4" xfId="16768" xr:uid="{00000000-0005-0000-0000-000038420000}"/>
    <cellStyle name="Normal 3 6 4 2 3" xfId="16769" xr:uid="{00000000-0005-0000-0000-000039420000}"/>
    <cellStyle name="Normal 3 6 4 2 4" xfId="16770" xr:uid="{00000000-0005-0000-0000-00003A420000}"/>
    <cellStyle name="Normal 3 6 4 2 5" xfId="16771" xr:uid="{00000000-0005-0000-0000-00003B420000}"/>
    <cellStyle name="Normal 3 6 4 3" xfId="16772" xr:uid="{00000000-0005-0000-0000-00003C420000}"/>
    <cellStyle name="Normal 3 6 4 3 2" xfId="16773" xr:uid="{00000000-0005-0000-0000-00003D420000}"/>
    <cellStyle name="Normal 3 6 4 3 3" xfId="16774" xr:uid="{00000000-0005-0000-0000-00003E420000}"/>
    <cellStyle name="Normal 3 6 4 3 4" xfId="16775" xr:uid="{00000000-0005-0000-0000-00003F420000}"/>
    <cellStyle name="Normal 3 6 4 4" xfId="16776" xr:uid="{00000000-0005-0000-0000-000040420000}"/>
    <cellStyle name="Normal 3 6 4 5" xfId="16777" xr:uid="{00000000-0005-0000-0000-000041420000}"/>
    <cellStyle name="Normal 3 6 4 6" xfId="16778" xr:uid="{00000000-0005-0000-0000-000042420000}"/>
    <cellStyle name="Normal 3 6 5" xfId="16779" xr:uid="{00000000-0005-0000-0000-000043420000}"/>
    <cellStyle name="Normal 3 6 6" xfId="16780" xr:uid="{00000000-0005-0000-0000-000044420000}"/>
    <cellStyle name="Normal 3 6 6 2" xfId="16781" xr:uid="{00000000-0005-0000-0000-000045420000}"/>
    <cellStyle name="Normal 3 6 6 2 2" xfId="16782" xr:uid="{00000000-0005-0000-0000-000046420000}"/>
    <cellStyle name="Normal 3 6 6 2 3" xfId="16783" xr:uid="{00000000-0005-0000-0000-000047420000}"/>
    <cellStyle name="Normal 3 6 6 2 4" xfId="16784" xr:uid="{00000000-0005-0000-0000-000048420000}"/>
    <cellStyle name="Normal 3 6 6 3" xfId="16785" xr:uid="{00000000-0005-0000-0000-000049420000}"/>
    <cellStyle name="Normal 3 6 6 4" xfId="16786" xr:uid="{00000000-0005-0000-0000-00004A420000}"/>
    <cellStyle name="Normal 3 6 6 5" xfId="16787" xr:uid="{00000000-0005-0000-0000-00004B420000}"/>
    <cellStyle name="Normal 3 6 7" xfId="16788" xr:uid="{00000000-0005-0000-0000-00004C420000}"/>
    <cellStyle name="Normal 3 6 7 2" xfId="16789" xr:uid="{00000000-0005-0000-0000-00004D420000}"/>
    <cellStyle name="Normal 3 6 7 3" xfId="16790" xr:uid="{00000000-0005-0000-0000-00004E420000}"/>
    <cellStyle name="Normal 3 6 7 4" xfId="16791" xr:uid="{00000000-0005-0000-0000-00004F420000}"/>
    <cellStyle name="Normal 3 6 8" xfId="16792" xr:uid="{00000000-0005-0000-0000-000050420000}"/>
    <cellStyle name="Normal 3 6 9" xfId="16793" xr:uid="{00000000-0005-0000-0000-000051420000}"/>
    <cellStyle name="Normal 3 7" xfId="16794" xr:uid="{00000000-0005-0000-0000-000052420000}"/>
    <cellStyle name="Normal 3 7 10" xfId="16795" xr:uid="{00000000-0005-0000-0000-000053420000}"/>
    <cellStyle name="Normal 3 7 2" xfId="16796" xr:uid="{00000000-0005-0000-0000-000054420000}"/>
    <cellStyle name="Normal 3 7 2 2" xfId="16797" xr:uid="{00000000-0005-0000-0000-000055420000}"/>
    <cellStyle name="Normal 3 7 2 2 2" xfId="16798" xr:uid="{00000000-0005-0000-0000-000056420000}"/>
    <cellStyle name="Normal 3 7 2 2 2 2" xfId="16799" xr:uid="{00000000-0005-0000-0000-000057420000}"/>
    <cellStyle name="Normal 3 7 2 2 2 2 2" xfId="16800" xr:uid="{00000000-0005-0000-0000-000058420000}"/>
    <cellStyle name="Normal 3 7 2 2 2 2 3" xfId="16801" xr:uid="{00000000-0005-0000-0000-000059420000}"/>
    <cellStyle name="Normal 3 7 2 2 2 2 4" xfId="16802" xr:uid="{00000000-0005-0000-0000-00005A420000}"/>
    <cellStyle name="Normal 3 7 2 2 2 3" xfId="16803" xr:uid="{00000000-0005-0000-0000-00005B420000}"/>
    <cellStyle name="Normal 3 7 2 2 2 4" xfId="16804" xr:uid="{00000000-0005-0000-0000-00005C420000}"/>
    <cellStyle name="Normal 3 7 2 2 2 5" xfId="16805" xr:uid="{00000000-0005-0000-0000-00005D420000}"/>
    <cellStyle name="Normal 3 7 2 2 3" xfId="16806" xr:uid="{00000000-0005-0000-0000-00005E420000}"/>
    <cellStyle name="Normal 3 7 2 2 3 2" xfId="16807" xr:uid="{00000000-0005-0000-0000-00005F420000}"/>
    <cellStyle name="Normal 3 7 2 2 3 3" xfId="16808" xr:uid="{00000000-0005-0000-0000-000060420000}"/>
    <cellStyle name="Normal 3 7 2 2 3 4" xfId="16809" xr:uid="{00000000-0005-0000-0000-000061420000}"/>
    <cellStyle name="Normal 3 7 2 2 4" xfId="16810" xr:uid="{00000000-0005-0000-0000-000062420000}"/>
    <cellStyle name="Normal 3 7 2 2 5" xfId="16811" xr:uid="{00000000-0005-0000-0000-000063420000}"/>
    <cellStyle name="Normal 3 7 2 2 6" xfId="16812" xr:uid="{00000000-0005-0000-0000-000064420000}"/>
    <cellStyle name="Normal 3 7 2 3" xfId="16813" xr:uid="{00000000-0005-0000-0000-000065420000}"/>
    <cellStyle name="Normal 3 7 2 3 2" xfId="16814" xr:uid="{00000000-0005-0000-0000-000066420000}"/>
    <cellStyle name="Normal 3 7 2 3 2 2" xfId="16815" xr:uid="{00000000-0005-0000-0000-000067420000}"/>
    <cellStyle name="Normal 3 7 2 3 2 2 2" xfId="16816" xr:uid="{00000000-0005-0000-0000-000068420000}"/>
    <cellStyle name="Normal 3 7 2 3 2 2 3" xfId="16817" xr:uid="{00000000-0005-0000-0000-000069420000}"/>
    <cellStyle name="Normal 3 7 2 3 2 2 4" xfId="16818" xr:uid="{00000000-0005-0000-0000-00006A420000}"/>
    <cellStyle name="Normal 3 7 2 3 2 3" xfId="16819" xr:uid="{00000000-0005-0000-0000-00006B420000}"/>
    <cellStyle name="Normal 3 7 2 3 2 4" xfId="16820" xr:uid="{00000000-0005-0000-0000-00006C420000}"/>
    <cellStyle name="Normal 3 7 2 3 2 5" xfId="16821" xr:uid="{00000000-0005-0000-0000-00006D420000}"/>
    <cellStyle name="Normal 3 7 2 3 3" xfId="16822" xr:uid="{00000000-0005-0000-0000-00006E420000}"/>
    <cellStyle name="Normal 3 7 2 3 3 2" xfId="16823" xr:uid="{00000000-0005-0000-0000-00006F420000}"/>
    <cellStyle name="Normal 3 7 2 3 3 3" xfId="16824" xr:uid="{00000000-0005-0000-0000-000070420000}"/>
    <cellStyle name="Normal 3 7 2 3 3 4" xfId="16825" xr:uid="{00000000-0005-0000-0000-000071420000}"/>
    <cellStyle name="Normal 3 7 2 3 4" xfId="16826" xr:uid="{00000000-0005-0000-0000-000072420000}"/>
    <cellStyle name="Normal 3 7 2 3 5" xfId="16827" xr:uid="{00000000-0005-0000-0000-000073420000}"/>
    <cellStyle name="Normal 3 7 2 3 6" xfId="16828" xr:uid="{00000000-0005-0000-0000-000074420000}"/>
    <cellStyle name="Normal 3 7 2 4" xfId="16829" xr:uid="{00000000-0005-0000-0000-000075420000}"/>
    <cellStyle name="Normal 3 7 2 5" xfId="16830" xr:uid="{00000000-0005-0000-0000-000076420000}"/>
    <cellStyle name="Normal 3 7 2 5 2" xfId="16831" xr:uid="{00000000-0005-0000-0000-000077420000}"/>
    <cellStyle name="Normal 3 7 2 5 2 2" xfId="16832" xr:uid="{00000000-0005-0000-0000-000078420000}"/>
    <cellStyle name="Normal 3 7 2 5 2 3" xfId="16833" xr:uid="{00000000-0005-0000-0000-000079420000}"/>
    <cellStyle name="Normal 3 7 2 5 2 4" xfId="16834" xr:uid="{00000000-0005-0000-0000-00007A420000}"/>
    <cellStyle name="Normal 3 7 2 5 3" xfId="16835" xr:uid="{00000000-0005-0000-0000-00007B420000}"/>
    <cellStyle name="Normal 3 7 2 5 4" xfId="16836" xr:uid="{00000000-0005-0000-0000-00007C420000}"/>
    <cellStyle name="Normal 3 7 2 5 5" xfId="16837" xr:uid="{00000000-0005-0000-0000-00007D420000}"/>
    <cellStyle name="Normal 3 7 2 6" xfId="16838" xr:uid="{00000000-0005-0000-0000-00007E420000}"/>
    <cellStyle name="Normal 3 7 2 6 2" xfId="16839" xr:uid="{00000000-0005-0000-0000-00007F420000}"/>
    <cellStyle name="Normal 3 7 2 6 3" xfId="16840" xr:uid="{00000000-0005-0000-0000-000080420000}"/>
    <cellStyle name="Normal 3 7 2 6 4" xfId="16841" xr:uid="{00000000-0005-0000-0000-000081420000}"/>
    <cellStyle name="Normal 3 7 2 7" xfId="16842" xr:uid="{00000000-0005-0000-0000-000082420000}"/>
    <cellStyle name="Normal 3 7 2 8" xfId="16843" xr:uid="{00000000-0005-0000-0000-000083420000}"/>
    <cellStyle name="Normal 3 7 2 9" xfId="16844" xr:uid="{00000000-0005-0000-0000-000084420000}"/>
    <cellStyle name="Normal 3 7 3" xfId="16845" xr:uid="{00000000-0005-0000-0000-000085420000}"/>
    <cellStyle name="Normal 3 7 3 2" xfId="16846" xr:uid="{00000000-0005-0000-0000-000086420000}"/>
    <cellStyle name="Normal 3 7 3 2 2" xfId="16847" xr:uid="{00000000-0005-0000-0000-000087420000}"/>
    <cellStyle name="Normal 3 7 3 2 2 2" xfId="16848" xr:uid="{00000000-0005-0000-0000-000088420000}"/>
    <cellStyle name="Normal 3 7 3 2 2 2 2" xfId="16849" xr:uid="{00000000-0005-0000-0000-000089420000}"/>
    <cellStyle name="Normal 3 7 3 2 2 2 3" xfId="16850" xr:uid="{00000000-0005-0000-0000-00008A420000}"/>
    <cellStyle name="Normal 3 7 3 2 2 2 4" xfId="16851" xr:uid="{00000000-0005-0000-0000-00008B420000}"/>
    <cellStyle name="Normal 3 7 3 2 2 3" xfId="16852" xr:uid="{00000000-0005-0000-0000-00008C420000}"/>
    <cellStyle name="Normal 3 7 3 2 2 4" xfId="16853" xr:uid="{00000000-0005-0000-0000-00008D420000}"/>
    <cellStyle name="Normal 3 7 3 2 2 5" xfId="16854" xr:uid="{00000000-0005-0000-0000-00008E420000}"/>
    <cellStyle name="Normal 3 7 3 2 3" xfId="16855" xr:uid="{00000000-0005-0000-0000-00008F420000}"/>
    <cellStyle name="Normal 3 7 3 2 3 2" xfId="16856" xr:uid="{00000000-0005-0000-0000-000090420000}"/>
    <cellStyle name="Normal 3 7 3 2 3 3" xfId="16857" xr:uid="{00000000-0005-0000-0000-000091420000}"/>
    <cellStyle name="Normal 3 7 3 2 3 4" xfId="16858" xr:uid="{00000000-0005-0000-0000-000092420000}"/>
    <cellStyle name="Normal 3 7 3 2 4" xfId="16859" xr:uid="{00000000-0005-0000-0000-000093420000}"/>
    <cellStyle name="Normal 3 7 3 2 5" xfId="16860" xr:uid="{00000000-0005-0000-0000-000094420000}"/>
    <cellStyle name="Normal 3 7 3 2 6" xfId="16861" xr:uid="{00000000-0005-0000-0000-000095420000}"/>
    <cellStyle name="Normal 3 7 3 3" xfId="16862" xr:uid="{00000000-0005-0000-0000-000096420000}"/>
    <cellStyle name="Normal 3 7 3 3 2" xfId="16863" xr:uid="{00000000-0005-0000-0000-000097420000}"/>
    <cellStyle name="Normal 3 7 3 3 2 2" xfId="16864" xr:uid="{00000000-0005-0000-0000-000098420000}"/>
    <cellStyle name="Normal 3 7 3 3 2 3" xfId="16865" xr:uid="{00000000-0005-0000-0000-000099420000}"/>
    <cellStyle name="Normal 3 7 3 3 2 4" xfId="16866" xr:uid="{00000000-0005-0000-0000-00009A420000}"/>
    <cellStyle name="Normal 3 7 3 3 3" xfId="16867" xr:uid="{00000000-0005-0000-0000-00009B420000}"/>
    <cellStyle name="Normal 3 7 3 3 4" xfId="16868" xr:uid="{00000000-0005-0000-0000-00009C420000}"/>
    <cellStyle name="Normal 3 7 3 3 5" xfId="16869" xr:uid="{00000000-0005-0000-0000-00009D420000}"/>
    <cellStyle name="Normal 3 7 3 4" xfId="16870" xr:uid="{00000000-0005-0000-0000-00009E420000}"/>
    <cellStyle name="Normal 3 7 3 5" xfId="16871" xr:uid="{00000000-0005-0000-0000-00009F420000}"/>
    <cellStyle name="Normal 3 7 3 5 2" xfId="16872" xr:uid="{00000000-0005-0000-0000-0000A0420000}"/>
    <cellStyle name="Normal 3 7 3 5 3" xfId="16873" xr:uid="{00000000-0005-0000-0000-0000A1420000}"/>
    <cellStyle name="Normal 3 7 3 5 4" xfId="16874" xr:uid="{00000000-0005-0000-0000-0000A2420000}"/>
    <cellStyle name="Normal 3 7 3 6" xfId="16875" xr:uid="{00000000-0005-0000-0000-0000A3420000}"/>
    <cellStyle name="Normal 3 7 3 7" xfId="16876" xr:uid="{00000000-0005-0000-0000-0000A4420000}"/>
    <cellStyle name="Normal 3 7 3 8" xfId="16877" xr:uid="{00000000-0005-0000-0000-0000A5420000}"/>
    <cellStyle name="Normal 3 7 4" xfId="16878" xr:uid="{00000000-0005-0000-0000-0000A6420000}"/>
    <cellStyle name="Normal 3 7 4 2" xfId="16879" xr:uid="{00000000-0005-0000-0000-0000A7420000}"/>
    <cellStyle name="Normal 3 7 4 2 2" xfId="16880" xr:uid="{00000000-0005-0000-0000-0000A8420000}"/>
    <cellStyle name="Normal 3 7 4 2 2 2" xfId="16881" xr:uid="{00000000-0005-0000-0000-0000A9420000}"/>
    <cellStyle name="Normal 3 7 4 2 2 3" xfId="16882" xr:uid="{00000000-0005-0000-0000-0000AA420000}"/>
    <cellStyle name="Normal 3 7 4 2 2 4" xfId="16883" xr:uid="{00000000-0005-0000-0000-0000AB420000}"/>
    <cellStyle name="Normal 3 7 4 2 3" xfId="16884" xr:uid="{00000000-0005-0000-0000-0000AC420000}"/>
    <cellStyle name="Normal 3 7 4 2 4" xfId="16885" xr:uid="{00000000-0005-0000-0000-0000AD420000}"/>
    <cellStyle name="Normal 3 7 4 2 5" xfId="16886" xr:uid="{00000000-0005-0000-0000-0000AE420000}"/>
    <cellStyle name="Normal 3 7 4 3" xfId="16887" xr:uid="{00000000-0005-0000-0000-0000AF420000}"/>
    <cellStyle name="Normal 3 7 4 3 2" xfId="16888" xr:uid="{00000000-0005-0000-0000-0000B0420000}"/>
    <cellStyle name="Normal 3 7 4 3 3" xfId="16889" xr:uid="{00000000-0005-0000-0000-0000B1420000}"/>
    <cellStyle name="Normal 3 7 4 3 4" xfId="16890" xr:uid="{00000000-0005-0000-0000-0000B2420000}"/>
    <cellStyle name="Normal 3 7 4 4" xfId="16891" xr:uid="{00000000-0005-0000-0000-0000B3420000}"/>
    <cellStyle name="Normal 3 7 4 5" xfId="16892" xr:uid="{00000000-0005-0000-0000-0000B4420000}"/>
    <cellStyle name="Normal 3 7 4 6" xfId="16893" xr:uid="{00000000-0005-0000-0000-0000B5420000}"/>
    <cellStyle name="Normal 3 7 5" xfId="16894" xr:uid="{00000000-0005-0000-0000-0000B6420000}"/>
    <cellStyle name="Normal 3 7 6" xfId="16895" xr:uid="{00000000-0005-0000-0000-0000B7420000}"/>
    <cellStyle name="Normal 3 7 6 2" xfId="16896" xr:uid="{00000000-0005-0000-0000-0000B8420000}"/>
    <cellStyle name="Normal 3 7 6 2 2" xfId="16897" xr:uid="{00000000-0005-0000-0000-0000B9420000}"/>
    <cellStyle name="Normal 3 7 6 2 3" xfId="16898" xr:uid="{00000000-0005-0000-0000-0000BA420000}"/>
    <cellStyle name="Normal 3 7 6 2 4" xfId="16899" xr:uid="{00000000-0005-0000-0000-0000BB420000}"/>
    <cellStyle name="Normal 3 7 6 3" xfId="16900" xr:uid="{00000000-0005-0000-0000-0000BC420000}"/>
    <cellStyle name="Normal 3 7 6 4" xfId="16901" xr:uid="{00000000-0005-0000-0000-0000BD420000}"/>
    <cellStyle name="Normal 3 7 6 5" xfId="16902" xr:uid="{00000000-0005-0000-0000-0000BE420000}"/>
    <cellStyle name="Normal 3 7 7" xfId="16903" xr:uid="{00000000-0005-0000-0000-0000BF420000}"/>
    <cellStyle name="Normal 3 7 7 2" xfId="16904" xr:uid="{00000000-0005-0000-0000-0000C0420000}"/>
    <cellStyle name="Normal 3 7 7 3" xfId="16905" xr:uid="{00000000-0005-0000-0000-0000C1420000}"/>
    <cellStyle name="Normal 3 7 7 4" xfId="16906" xr:uid="{00000000-0005-0000-0000-0000C2420000}"/>
    <cellStyle name="Normal 3 7 8" xfId="16907" xr:uid="{00000000-0005-0000-0000-0000C3420000}"/>
    <cellStyle name="Normal 3 7 9" xfId="16908" xr:uid="{00000000-0005-0000-0000-0000C4420000}"/>
    <cellStyle name="Normal 3 8" xfId="16909" xr:uid="{00000000-0005-0000-0000-0000C5420000}"/>
    <cellStyle name="Normal 3 8 10" xfId="16910" xr:uid="{00000000-0005-0000-0000-0000C6420000}"/>
    <cellStyle name="Normal 3 8 11" xfId="16911" xr:uid="{00000000-0005-0000-0000-0000C7420000}"/>
    <cellStyle name="Normal 3 8 11 2" xfId="16912" xr:uid="{00000000-0005-0000-0000-0000C8420000}"/>
    <cellStyle name="Normal 3 8 11 2 2" xfId="16913" xr:uid="{00000000-0005-0000-0000-0000C9420000}"/>
    <cellStyle name="Normal 3 8 11 2 3" xfId="16914" xr:uid="{00000000-0005-0000-0000-0000CA420000}"/>
    <cellStyle name="Normal 3 8 11 2 4" xfId="16915" xr:uid="{00000000-0005-0000-0000-0000CB420000}"/>
    <cellStyle name="Normal 3 8 11 3" xfId="16916" xr:uid="{00000000-0005-0000-0000-0000CC420000}"/>
    <cellStyle name="Normal 3 8 11 4" xfId="16917" xr:uid="{00000000-0005-0000-0000-0000CD420000}"/>
    <cellStyle name="Normal 3 8 11 5" xfId="16918" xr:uid="{00000000-0005-0000-0000-0000CE420000}"/>
    <cellStyle name="Normal 3 8 12" xfId="16919" xr:uid="{00000000-0005-0000-0000-0000CF420000}"/>
    <cellStyle name="Normal 3 8 12 2" xfId="16920" xr:uid="{00000000-0005-0000-0000-0000D0420000}"/>
    <cellStyle name="Normal 3 8 12 3" xfId="16921" xr:uid="{00000000-0005-0000-0000-0000D1420000}"/>
    <cellStyle name="Normal 3 8 12 4" xfId="16922" xr:uid="{00000000-0005-0000-0000-0000D2420000}"/>
    <cellStyle name="Normal 3 8 13" xfId="16923" xr:uid="{00000000-0005-0000-0000-0000D3420000}"/>
    <cellStyle name="Normal 3 8 14" xfId="16924" xr:uid="{00000000-0005-0000-0000-0000D4420000}"/>
    <cellStyle name="Normal 3 8 15" xfId="16925" xr:uid="{00000000-0005-0000-0000-0000D5420000}"/>
    <cellStyle name="Normal 3 8 2" xfId="16926" xr:uid="{00000000-0005-0000-0000-0000D6420000}"/>
    <cellStyle name="Normal 3 8 2 10" xfId="16927" xr:uid="{00000000-0005-0000-0000-0000D7420000}"/>
    <cellStyle name="Normal 3 8 2 10 2" xfId="16928" xr:uid="{00000000-0005-0000-0000-0000D8420000}"/>
    <cellStyle name="Normal 3 8 2 10 2 2" xfId="16929" xr:uid="{00000000-0005-0000-0000-0000D9420000}"/>
    <cellStyle name="Normal 3 8 2 10 2 3" xfId="16930" xr:uid="{00000000-0005-0000-0000-0000DA420000}"/>
    <cellStyle name="Normal 3 8 2 10 2 4" xfId="16931" xr:uid="{00000000-0005-0000-0000-0000DB420000}"/>
    <cellStyle name="Normal 3 8 2 10 3" xfId="16932" xr:uid="{00000000-0005-0000-0000-0000DC420000}"/>
    <cellStyle name="Normal 3 8 2 10 4" xfId="16933" xr:uid="{00000000-0005-0000-0000-0000DD420000}"/>
    <cellStyle name="Normal 3 8 2 10 5" xfId="16934" xr:uid="{00000000-0005-0000-0000-0000DE420000}"/>
    <cellStyle name="Normal 3 8 2 11" xfId="16935" xr:uid="{00000000-0005-0000-0000-0000DF420000}"/>
    <cellStyle name="Normal 3 8 2 11 2" xfId="16936" xr:uid="{00000000-0005-0000-0000-0000E0420000}"/>
    <cellStyle name="Normal 3 8 2 11 3" xfId="16937" xr:uid="{00000000-0005-0000-0000-0000E1420000}"/>
    <cellStyle name="Normal 3 8 2 11 4" xfId="16938" xr:uid="{00000000-0005-0000-0000-0000E2420000}"/>
    <cellStyle name="Normal 3 8 2 12" xfId="16939" xr:uid="{00000000-0005-0000-0000-0000E3420000}"/>
    <cellStyle name="Normal 3 8 2 13" xfId="16940" xr:uid="{00000000-0005-0000-0000-0000E4420000}"/>
    <cellStyle name="Normal 3 8 2 14" xfId="16941" xr:uid="{00000000-0005-0000-0000-0000E5420000}"/>
    <cellStyle name="Normal 3 8 2 2" xfId="16942" xr:uid="{00000000-0005-0000-0000-0000E6420000}"/>
    <cellStyle name="Normal 3 8 2 2 2" xfId="16943" xr:uid="{00000000-0005-0000-0000-0000E7420000}"/>
    <cellStyle name="Normal 3 8 2 2 3" xfId="16944" xr:uid="{00000000-0005-0000-0000-0000E8420000}"/>
    <cellStyle name="Normal 3 8 2 2 4" xfId="16945" xr:uid="{00000000-0005-0000-0000-0000E9420000}"/>
    <cellStyle name="Normal 3 8 2 2 4 2" xfId="16946" xr:uid="{00000000-0005-0000-0000-0000EA420000}"/>
    <cellStyle name="Normal 3 8 2 2 4 2 2" xfId="16947" xr:uid="{00000000-0005-0000-0000-0000EB420000}"/>
    <cellStyle name="Normal 3 8 2 2 4 2 3" xfId="16948" xr:uid="{00000000-0005-0000-0000-0000EC420000}"/>
    <cellStyle name="Normal 3 8 2 2 4 2 4" xfId="16949" xr:uid="{00000000-0005-0000-0000-0000ED420000}"/>
    <cellStyle name="Normal 3 8 2 2 4 3" xfId="16950" xr:uid="{00000000-0005-0000-0000-0000EE420000}"/>
    <cellStyle name="Normal 3 8 2 2 4 4" xfId="16951" xr:uid="{00000000-0005-0000-0000-0000EF420000}"/>
    <cellStyle name="Normal 3 8 2 2 4 5" xfId="16952" xr:uid="{00000000-0005-0000-0000-0000F0420000}"/>
    <cellStyle name="Normal 3 8 2 2 5" xfId="16953" xr:uid="{00000000-0005-0000-0000-0000F1420000}"/>
    <cellStyle name="Normal 3 8 2 2 5 2" xfId="16954" xr:uid="{00000000-0005-0000-0000-0000F2420000}"/>
    <cellStyle name="Normal 3 8 2 2 5 3" xfId="16955" xr:uid="{00000000-0005-0000-0000-0000F3420000}"/>
    <cellStyle name="Normal 3 8 2 2 5 4" xfId="16956" xr:uid="{00000000-0005-0000-0000-0000F4420000}"/>
    <cellStyle name="Normal 3 8 2 2 6" xfId="16957" xr:uid="{00000000-0005-0000-0000-0000F5420000}"/>
    <cellStyle name="Normal 3 8 2 2 7" xfId="16958" xr:uid="{00000000-0005-0000-0000-0000F6420000}"/>
    <cellStyle name="Normal 3 8 2 2 8" xfId="16959" xr:uid="{00000000-0005-0000-0000-0000F7420000}"/>
    <cellStyle name="Normal 3 8 2 3" xfId="16960" xr:uid="{00000000-0005-0000-0000-0000F8420000}"/>
    <cellStyle name="Normal 3 8 2 3 2" xfId="16961" xr:uid="{00000000-0005-0000-0000-0000F9420000}"/>
    <cellStyle name="Normal 3 8 2 3 3" xfId="16962" xr:uid="{00000000-0005-0000-0000-0000FA420000}"/>
    <cellStyle name="Normal 3 8 2 3 3 2" xfId="16963" xr:uid="{00000000-0005-0000-0000-0000FB420000}"/>
    <cellStyle name="Normal 3 8 2 3 3 2 2" xfId="16964" xr:uid="{00000000-0005-0000-0000-0000FC420000}"/>
    <cellStyle name="Normal 3 8 2 3 3 2 3" xfId="16965" xr:uid="{00000000-0005-0000-0000-0000FD420000}"/>
    <cellStyle name="Normal 3 8 2 3 3 2 4" xfId="16966" xr:uid="{00000000-0005-0000-0000-0000FE420000}"/>
    <cellStyle name="Normal 3 8 2 3 3 3" xfId="16967" xr:uid="{00000000-0005-0000-0000-0000FF420000}"/>
    <cellStyle name="Normal 3 8 2 3 3 4" xfId="16968" xr:uid="{00000000-0005-0000-0000-000000430000}"/>
    <cellStyle name="Normal 3 8 2 3 3 5" xfId="16969" xr:uid="{00000000-0005-0000-0000-000001430000}"/>
    <cellStyle name="Normal 3 8 2 3 4" xfId="16970" xr:uid="{00000000-0005-0000-0000-000002430000}"/>
    <cellStyle name="Normal 3 8 2 3 4 2" xfId="16971" xr:uid="{00000000-0005-0000-0000-000003430000}"/>
    <cellStyle name="Normal 3 8 2 3 4 3" xfId="16972" xr:uid="{00000000-0005-0000-0000-000004430000}"/>
    <cellStyle name="Normal 3 8 2 3 4 4" xfId="16973" xr:uid="{00000000-0005-0000-0000-000005430000}"/>
    <cellStyle name="Normal 3 8 2 3 5" xfId="16974" xr:uid="{00000000-0005-0000-0000-000006430000}"/>
    <cellStyle name="Normal 3 8 2 3 6" xfId="16975" xr:uid="{00000000-0005-0000-0000-000007430000}"/>
    <cellStyle name="Normal 3 8 2 3 7" xfId="16976" xr:uid="{00000000-0005-0000-0000-000008430000}"/>
    <cellStyle name="Normal 3 8 2 4" xfId="16977" xr:uid="{00000000-0005-0000-0000-000009430000}"/>
    <cellStyle name="Normal 3 8 2 5" xfId="16978" xr:uid="{00000000-0005-0000-0000-00000A430000}"/>
    <cellStyle name="Normal 3 8 2 6" xfId="16979" xr:uid="{00000000-0005-0000-0000-00000B430000}"/>
    <cellStyle name="Normal 3 8 2 7" xfId="16980" xr:uid="{00000000-0005-0000-0000-00000C430000}"/>
    <cellStyle name="Normal 3 8 2 8" xfId="16981" xr:uid="{00000000-0005-0000-0000-00000D430000}"/>
    <cellStyle name="Normal 3 8 2 9" xfId="16982" xr:uid="{00000000-0005-0000-0000-00000E430000}"/>
    <cellStyle name="Normal 3 8 3" xfId="16983" xr:uid="{00000000-0005-0000-0000-00000F430000}"/>
    <cellStyle name="Normal 3 8 3 2" xfId="16984" xr:uid="{00000000-0005-0000-0000-000010430000}"/>
    <cellStyle name="Normal 3 8 3 3" xfId="16985" xr:uid="{00000000-0005-0000-0000-000011430000}"/>
    <cellStyle name="Normal 3 8 3 4" xfId="16986" xr:uid="{00000000-0005-0000-0000-000012430000}"/>
    <cellStyle name="Normal 3 8 3 4 2" xfId="16987" xr:uid="{00000000-0005-0000-0000-000013430000}"/>
    <cellStyle name="Normal 3 8 3 4 2 2" xfId="16988" xr:uid="{00000000-0005-0000-0000-000014430000}"/>
    <cellStyle name="Normal 3 8 3 4 2 3" xfId="16989" xr:uid="{00000000-0005-0000-0000-000015430000}"/>
    <cellStyle name="Normal 3 8 3 4 2 4" xfId="16990" xr:uid="{00000000-0005-0000-0000-000016430000}"/>
    <cellStyle name="Normal 3 8 3 4 3" xfId="16991" xr:uid="{00000000-0005-0000-0000-000017430000}"/>
    <cellStyle name="Normal 3 8 3 4 4" xfId="16992" xr:uid="{00000000-0005-0000-0000-000018430000}"/>
    <cellStyle name="Normal 3 8 3 4 5" xfId="16993" xr:uid="{00000000-0005-0000-0000-000019430000}"/>
    <cellStyle name="Normal 3 8 3 5" xfId="16994" xr:uid="{00000000-0005-0000-0000-00001A430000}"/>
    <cellStyle name="Normal 3 8 3 5 2" xfId="16995" xr:uid="{00000000-0005-0000-0000-00001B430000}"/>
    <cellStyle name="Normal 3 8 3 5 3" xfId="16996" xr:uid="{00000000-0005-0000-0000-00001C430000}"/>
    <cellStyle name="Normal 3 8 3 5 4" xfId="16997" xr:uid="{00000000-0005-0000-0000-00001D430000}"/>
    <cellStyle name="Normal 3 8 3 6" xfId="16998" xr:uid="{00000000-0005-0000-0000-00001E430000}"/>
    <cellStyle name="Normal 3 8 3 7" xfId="16999" xr:uid="{00000000-0005-0000-0000-00001F430000}"/>
    <cellStyle name="Normal 3 8 3 8" xfId="17000" xr:uid="{00000000-0005-0000-0000-000020430000}"/>
    <cellStyle name="Normal 3 8 4" xfId="17001" xr:uid="{00000000-0005-0000-0000-000021430000}"/>
    <cellStyle name="Normal 3 8 4 2" xfId="17002" xr:uid="{00000000-0005-0000-0000-000022430000}"/>
    <cellStyle name="Normal 3 8 4 3" xfId="17003" xr:uid="{00000000-0005-0000-0000-000023430000}"/>
    <cellStyle name="Normal 3 8 4 3 2" xfId="17004" xr:uid="{00000000-0005-0000-0000-000024430000}"/>
    <cellStyle name="Normal 3 8 4 3 2 2" xfId="17005" xr:uid="{00000000-0005-0000-0000-000025430000}"/>
    <cellStyle name="Normal 3 8 4 3 2 3" xfId="17006" xr:uid="{00000000-0005-0000-0000-000026430000}"/>
    <cellStyle name="Normal 3 8 4 3 2 4" xfId="17007" xr:uid="{00000000-0005-0000-0000-000027430000}"/>
    <cellStyle name="Normal 3 8 4 3 3" xfId="17008" xr:uid="{00000000-0005-0000-0000-000028430000}"/>
    <cellStyle name="Normal 3 8 4 3 4" xfId="17009" xr:uid="{00000000-0005-0000-0000-000029430000}"/>
    <cellStyle name="Normal 3 8 4 3 5" xfId="17010" xr:uid="{00000000-0005-0000-0000-00002A430000}"/>
    <cellStyle name="Normal 3 8 4 4" xfId="17011" xr:uid="{00000000-0005-0000-0000-00002B430000}"/>
    <cellStyle name="Normal 3 8 4 4 2" xfId="17012" xr:uid="{00000000-0005-0000-0000-00002C430000}"/>
    <cellStyle name="Normal 3 8 4 4 3" xfId="17013" xr:uid="{00000000-0005-0000-0000-00002D430000}"/>
    <cellStyle name="Normal 3 8 4 4 4" xfId="17014" xr:uid="{00000000-0005-0000-0000-00002E430000}"/>
    <cellStyle name="Normal 3 8 4 5" xfId="17015" xr:uid="{00000000-0005-0000-0000-00002F430000}"/>
    <cellStyle name="Normal 3 8 4 6" xfId="17016" xr:uid="{00000000-0005-0000-0000-000030430000}"/>
    <cellStyle name="Normal 3 8 4 7" xfId="17017" xr:uid="{00000000-0005-0000-0000-000031430000}"/>
    <cellStyle name="Normal 3 8 5" xfId="17018" xr:uid="{00000000-0005-0000-0000-000032430000}"/>
    <cellStyle name="Normal 3 8 6" xfId="17019" xr:uid="{00000000-0005-0000-0000-000033430000}"/>
    <cellStyle name="Normal 3 8 7" xfId="17020" xr:uid="{00000000-0005-0000-0000-000034430000}"/>
    <cellStyle name="Normal 3 8 8" xfId="17021" xr:uid="{00000000-0005-0000-0000-000035430000}"/>
    <cellStyle name="Normal 3 8 9" xfId="17022" xr:uid="{00000000-0005-0000-0000-000036430000}"/>
    <cellStyle name="Normal 3 8 9 2" xfId="17023" xr:uid="{00000000-0005-0000-0000-000037430000}"/>
    <cellStyle name="Normal 3 8 9 2 2" xfId="17024" xr:uid="{00000000-0005-0000-0000-000038430000}"/>
    <cellStyle name="Normal 3 8 9 2 2 2" xfId="17025" xr:uid="{00000000-0005-0000-0000-000039430000}"/>
    <cellStyle name="Normal 3 8 9 2 2 3" xfId="17026" xr:uid="{00000000-0005-0000-0000-00003A430000}"/>
    <cellStyle name="Normal 3 8 9 2 2 4" xfId="17027" xr:uid="{00000000-0005-0000-0000-00003B430000}"/>
    <cellStyle name="Normal 3 8 9 2 3" xfId="17028" xr:uid="{00000000-0005-0000-0000-00003C430000}"/>
    <cellStyle name="Normal 3 8 9 2 4" xfId="17029" xr:uid="{00000000-0005-0000-0000-00003D430000}"/>
    <cellStyle name="Normal 3 8 9 2 5" xfId="17030" xr:uid="{00000000-0005-0000-0000-00003E430000}"/>
    <cellStyle name="Normal 3 8 9 3" xfId="17031" xr:uid="{00000000-0005-0000-0000-00003F430000}"/>
    <cellStyle name="Normal 3 8 9 4" xfId="17032" xr:uid="{00000000-0005-0000-0000-000040430000}"/>
    <cellStyle name="Normal 3 8 9 4 2" xfId="17033" xr:uid="{00000000-0005-0000-0000-000041430000}"/>
    <cellStyle name="Normal 3 8 9 4 3" xfId="17034" xr:uid="{00000000-0005-0000-0000-000042430000}"/>
    <cellStyle name="Normal 3 8 9 4 4" xfId="17035" xr:uid="{00000000-0005-0000-0000-000043430000}"/>
    <cellStyle name="Normal 3 8 9 5" xfId="17036" xr:uid="{00000000-0005-0000-0000-000044430000}"/>
    <cellStyle name="Normal 3 8 9 6" xfId="17037" xr:uid="{00000000-0005-0000-0000-000045430000}"/>
    <cellStyle name="Normal 3 8 9 7" xfId="17038" xr:uid="{00000000-0005-0000-0000-000046430000}"/>
    <cellStyle name="Normal 3 9" xfId="17039" xr:uid="{00000000-0005-0000-0000-000047430000}"/>
    <cellStyle name="Normal 3 9 2" xfId="17040" xr:uid="{00000000-0005-0000-0000-000048430000}"/>
    <cellStyle name="Normal 3 9 2 2" xfId="17041" xr:uid="{00000000-0005-0000-0000-000049430000}"/>
    <cellStyle name="Normal 3 9 2 3" xfId="17042" xr:uid="{00000000-0005-0000-0000-00004A430000}"/>
    <cellStyle name="Normal 3 9 2 3 2" xfId="17043" xr:uid="{00000000-0005-0000-0000-00004B430000}"/>
    <cellStyle name="Normal 3 9 2 3 2 2" xfId="17044" xr:uid="{00000000-0005-0000-0000-00004C430000}"/>
    <cellStyle name="Normal 3 9 2 3 2 3" xfId="17045" xr:uid="{00000000-0005-0000-0000-00004D430000}"/>
    <cellStyle name="Normal 3 9 2 3 2 4" xfId="17046" xr:uid="{00000000-0005-0000-0000-00004E430000}"/>
    <cellStyle name="Normal 3 9 2 3 3" xfId="17047" xr:uid="{00000000-0005-0000-0000-00004F430000}"/>
    <cellStyle name="Normal 3 9 2 3 4" xfId="17048" xr:uid="{00000000-0005-0000-0000-000050430000}"/>
    <cellStyle name="Normal 3 9 2 3 5" xfId="17049" xr:uid="{00000000-0005-0000-0000-000051430000}"/>
    <cellStyle name="Normal 3 9 2 4" xfId="17050" xr:uid="{00000000-0005-0000-0000-000052430000}"/>
    <cellStyle name="Normal 3 9 2 4 2" xfId="17051" xr:uid="{00000000-0005-0000-0000-000053430000}"/>
    <cellStyle name="Normal 3 9 2 4 3" xfId="17052" xr:uid="{00000000-0005-0000-0000-000054430000}"/>
    <cellStyle name="Normal 3 9 2 4 4" xfId="17053" xr:uid="{00000000-0005-0000-0000-000055430000}"/>
    <cellStyle name="Normal 3 9 2 5" xfId="17054" xr:uid="{00000000-0005-0000-0000-000056430000}"/>
    <cellStyle name="Normal 3 9 2 6" xfId="17055" xr:uid="{00000000-0005-0000-0000-000057430000}"/>
    <cellStyle name="Normal 3 9 2 7" xfId="17056" xr:uid="{00000000-0005-0000-0000-000058430000}"/>
    <cellStyle name="Normal 3 9 3" xfId="17057" xr:uid="{00000000-0005-0000-0000-000059430000}"/>
    <cellStyle name="Normal 3 9 3 2" xfId="17058" xr:uid="{00000000-0005-0000-0000-00005A430000}"/>
    <cellStyle name="Normal 3 9 3 2 2" xfId="17059" xr:uid="{00000000-0005-0000-0000-00005B430000}"/>
    <cellStyle name="Normal 3 9 3 2 2 2" xfId="17060" xr:uid="{00000000-0005-0000-0000-00005C430000}"/>
    <cellStyle name="Normal 3 9 3 2 2 3" xfId="17061" xr:uid="{00000000-0005-0000-0000-00005D430000}"/>
    <cellStyle name="Normal 3 9 3 2 2 4" xfId="17062" xr:uid="{00000000-0005-0000-0000-00005E430000}"/>
    <cellStyle name="Normal 3 9 3 2 3" xfId="17063" xr:uid="{00000000-0005-0000-0000-00005F430000}"/>
    <cellStyle name="Normal 3 9 3 2 4" xfId="17064" xr:uid="{00000000-0005-0000-0000-000060430000}"/>
    <cellStyle name="Normal 3 9 3 2 5" xfId="17065" xr:uid="{00000000-0005-0000-0000-000061430000}"/>
    <cellStyle name="Normal 3 9 3 3" xfId="17066" xr:uid="{00000000-0005-0000-0000-000062430000}"/>
    <cellStyle name="Normal 3 9 3 3 2" xfId="17067" xr:uid="{00000000-0005-0000-0000-000063430000}"/>
    <cellStyle name="Normal 3 9 3 3 3" xfId="17068" xr:uid="{00000000-0005-0000-0000-000064430000}"/>
    <cellStyle name="Normal 3 9 3 3 4" xfId="17069" xr:uid="{00000000-0005-0000-0000-000065430000}"/>
    <cellStyle name="Normal 3 9 3 4" xfId="17070" xr:uid="{00000000-0005-0000-0000-000066430000}"/>
    <cellStyle name="Normal 3 9 3 5" xfId="17071" xr:uid="{00000000-0005-0000-0000-000067430000}"/>
    <cellStyle name="Normal 3 9 3 6" xfId="17072" xr:uid="{00000000-0005-0000-0000-000068430000}"/>
    <cellStyle name="Normal 3 9 4" xfId="17073" xr:uid="{00000000-0005-0000-0000-000069430000}"/>
    <cellStyle name="Normal 3 9 5" xfId="17074" xr:uid="{00000000-0005-0000-0000-00006A430000}"/>
    <cellStyle name="Normal 3 9 5 2" xfId="17075" xr:uid="{00000000-0005-0000-0000-00006B430000}"/>
    <cellStyle name="Normal 3 9 5 2 2" xfId="17076" xr:uid="{00000000-0005-0000-0000-00006C430000}"/>
    <cellStyle name="Normal 3 9 5 2 3" xfId="17077" xr:uid="{00000000-0005-0000-0000-00006D430000}"/>
    <cellStyle name="Normal 3 9 5 2 4" xfId="17078" xr:uid="{00000000-0005-0000-0000-00006E430000}"/>
    <cellStyle name="Normal 3 9 5 3" xfId="17079" xr:uid="{00000000-0005-0000-0000-00006F430000}"/>
    <cellStyle name="Normal 3 9 5 4" xfId="17080" xr:uid="{00000000-0005-0000-0000-000070430000}"/>
    <cellStyle name="Normal 3 9 5 5" xfId="17081" xr:uid="{00000000-0005-0000-0000-000071430000}"/>
    <cellStyle name="Normal 3 9 6" xfId="17082" xr:uid="{00000000-0005-0000-0000-000072430000}"/>
    <cellStyle name="Normal 3 9 7" xfId="17083" xr:uid="{00000000-0005-0000-0000-000073430000}"/>
    <cellStyle name="Normal 3 9 8" xfId="17084" xr:uid="{00000000-0005-0000-0000-000074430000}"/>
    <cellStyle name="Normal 30" xfId="17085" xr:uid="{00000000-0005-0000-0000-000075430000}"/>
    <cellStyle name="Normal 30 10" xfId="17086" xr:uid="{00000000-0005-0000-0000-000076430000}"/>
    <cellStyle name="Normal 30 10 2" xfId="17087" xr:uid="{00000000-0005-0000-0000-000077430000}"/>
    <cellStyle name="Normal 30 11" xfId="17088" xr:uid="{00000000-0005-0000-0000-000078430000}"/>
    <cellStyle name="Normal 30 11 2" xfId="17089" xr:uid="{00000000-0005-0000-0000-000079430000}"/>
    <cellStyle name="Normal 30 12" xfId="17090" xr:uid="{00000000-0005-0000-0000-00007A430000}"/>
    <cellStyle name="Normal 30 12 2" xfId="17091" xr:uid="{00000000-0005-0000-0000-00007B430000}"/>
    <cellStyle name="Normal 30 13" xfId="17092" xr:uid="{00000000-0005-0000-0000-00007C430000}"/>
    <cellStyle name="Normal 30 13 2" xfId="17093" xr:uid="{00000000-0005-0000-0000-00007D430000}"/>
    <cellStyle name="Normal 30 13 2 2" xfId="17094" xr:uid="{00000000-0005-0000-0000-00007E430000}"/>
    <cellStyle name="Normal 30 13 2 3" xfId="17095" xr:uid="{00000000-0005-0000-0000-00007F430000}"/>
    <cellStyle name="Normal 30 13 2 4" xfId="17096" xr:uid="{00000000-0005-0000-0000-000080430000}"/>
    <cellStyle name="Normal 30 13 3" xfId="17097" xr:uid="{00000000-0005-0000-0000-000081430000}"/>
    <cellStyle name="Normal 30 13 4" xfId="17098" xr:uid="{00000000-0005-0000-0000-000082430000}"/>
    <cellStyle name="Normal 30 13 5" xfId="17099" xr:uid="{00000000-0005-0000-0000-000083430000}"/>
    <cellStyle name="Normal 30 14" xfId="17100" xr:uid="{00000000-0005-0000-0000-000084430000}"/>
    <cellStyle name="Normal 30 14 2" xfId="17101" xr:uid="{00000000-0005-0000-0000-000085430000}"/>
    <cellStyle name="Normal 30 14 3" xfId="17102" xr:uid="{00000000-0005-0000-0000-000086430000}"/>
    <cellStyle name="Normal 30 14 4" xfId="17103" xr:uid="{00000000-0005-0000-0000-000087430000}"/>
    <cellStyle name="Normal 30 15" xfId="17104" xr:uid="{00000000-0005-0000-0000-000088430000}"/>
    <cellStyle name="Normal 30 16" xfId="17105" xr:uid="{00000000-0005-0000-0000-000089430000}"/>
    <cellStyle name="Normal 30 17" xfId="17106" xr:uid="{00000000-0005-0000-0000-00008A430000}"/>
    <cellStyle name="Normal 30 2" xfId="17107" xr:uid="{00000000-0005-0000-0000-00008B430000}"/>
    <cellStyle name="Normal 30 2 2" xfId="17108" xr:uid="{00000000-0005-0000-0000-00008C430000}"/>
    <cellStyle name="Normal 30 3" xfId="17109" xr:uid="{00000000-0005-0000-0000-00008D430000}"/>
    <cellStyle name="Normal 30 3 2" xfId="17110" xr:uid="{00000000-0005-0000-0000-00008E430000}"/>
    <cellStyle name="Normal 30 4" xfId="17111" xr:uid="{00000000-0005-0000-0000-00008F430000}"/>
    <cellStyle name="Normal 30 4 2" xfId="17112" xr:uid="{00000000-0005-0000-0000-000090430000}"/>
    <cellStyle name="Normal 30 5" xfId="17113" xr:uid="{00000000-0005-0000-0000-000091430000}"/>
    <cellStyle name="Normal 30 5 2" xfId="17114" xr:uid="{00000000-0005-0000-0000-000092430000}"/>
    <cellStyle name="Normal 30 6" xfId="17115" xr:uid="{00000000-0005-0000-0000-000093430000}"/>
    <cellStyle name="Normal 30 6 2" xfId="17116" xr:uid="{00000000-0005-0000-0000-000094430000}"/>
    <cellStyle name="Normal 30 7" xfId="17117" xr:uid="{00000000-0005-0000-0000-000095430000}"/>
    <cellStyle name="Normal 30 7 2" xfId="17118" xr:uid="{00000000-0005-0000-0000-000096430000}"/>
    <cellStyle name="Normal 30 8" xfId="17119" xr:uid="{00000000-0005-0000-0000-000097430000}"/>
    <cellStyle name="Normal 30 8 2" xfId="17120" xr:uid="{00000000-0005-0000-0000-000098430000}"/>
    <cellStyle name="Normal 30 9" xfId="17121" xr:uid="{00000000-0005-0000-0000-000099430000}"/>
    <cellStyle name="Normal 30 9 2" xfId="17122" xr:uid="{00000000-0005-0000-0000-00009A430000}"/>
    <cellStyle name="Normal 31" xfId="17123" xr:uid="{00000000-0005-0000-0000-00009B430000}"/>
    <cellStyle name="Normal 31 2" xfId="17124" xr:uid="{00000000-0005-0000-0000-00009C430000}"/>
    <cellStyle name="Normal 31 3" xfId="17125" xr:uid="{00000000-0005-0000-0000-00009D430000}"/>
    <cellStyle name="Normal 31 3 2" xfId="17126" xr:uid="{00000000-0005-0000-0000-00009E430000}"/>
    <cellStyle name="Normal 31 3 2 2" xfId="17127" xr:uid="{00000000-0005-0000-0000-00009F430000}"/>
    <cellStyle name="Normal 31 3 2 2 2" xfId="17128" xr:uid="{00000000-0005-0000-0000-0000A0430000}"/>
    <cellStyle name="Normal 31 3 2 2 3" xfId="17129" xr:uid="{00000000-0005-0000-0000-0000A1430000}"/>
    <cellStyle name="Normal 31 3 2 2 4" xfId="17130" xr:uid="{00000000-0005-0000-0000-0000A2430000}"/>
    <cellStyle name="Normal 31 3 2 3" xfId="17131" xr:uid="{00000000-0005-0000-0000-0000A3430000}"/>
    <cellStyle name="Normal 31 3 2 4" xfId="17132" xr:uid="{00000000-0005-0000-0000-0000A4430000}"/>
    <cellStyle name="Normal 31 3 2 5" xfId="17133" xr:uid="{00000000-0005-0000-0000-0000A5430000}"/>
    <cellStyle name="Normal 31 3 3" xfId="17134" xr:uid="{00000000-0005-0000-0000-0000A6430000}"/>
    <cellStyle name="Normal 31 3 3 2" xfId="17135" xr:uid="{00000000-0005-0000-0000-0000A7430000}"/>
    <cellStyle name="Normal 31 3 3 3" xfId="17136" xr:uid="{00000000-0005-0000-0000-0000A8430000}"/>
    <cellStyle name="Normal 31 3 3 4" xfId="17137" xr:uid="{00000000-0005-0000-0000-0000A9430000}"/>
    <cellStyle name="Normal 31 3 4" xfId="17138" xr:uid="{00000000-0005-0000-0000-0000AA430000}"/>
    <cellStyle name="Normal 31 3 5" xfId="17139" xr:uid="{00000000-0005-0000-0000-0000AB430000}"/>
    <cellStyle name="Normal 31 3 6" xfId="17140" xr:uid="{00000000-0005-0000-0000-0000AC430000}"/>
    <cellStyle name="Normal 32" xfId="17141" xr:uid="{00000000-0005-0000-0000-0000AD430000}"/>
    <cellStyle name="Normal 32 2" xfId="17142" xr:uid="{00000000-0005-0000-0000-0000AE430000}"/>
    <cellStyle name="Normal 32 3" xfId="17143" xr:uid="{00000000-0005-0000-0000-0000AF430000}"/>
    <cellStyle name="Normal 32 3 2" xfId="17144" xr:uid="{00000000-0005-0000-0000-0000B0430000}"/>
    <cellStyle name="Normal 32 3 2 2" xfId="17145" xr:uid="{00000000-0005-0000-0000-0000B1430000}"/>
    <cellStyle name="Normal 32 3 2 2 2" xfId="17146" xr:uid="{00000000-0005-0000-0000-0000B2430000}"/>
    <cellStyle name="Normal 32 3 2 2 3" xfId="17147" xr:uid="{00000000-0005-0000-0000-0000B3430000}"/>
    <cellStyle name="Normal 32 3 2 2 4" xfId="17148" xr:uid="{00000000-0005-0000-0000-0000B4430000}"/>
    <cellStyle name="Normal 32 3 2 3" xfId="17149" xr:uid="{00000000-0005-0000-0000-0000B5430000}"/>
    <cellStyle name="Normal 32 3 2 4" xfId="17150" xr:uid="{00000000-0005-0000-0000-0000B6430000}"/>
    <cellStyle name="Normal 32 3 2 5" xfId="17151" xr:uid="{00000000-0005-0000-0000-0000B7430000}"/>
    <cellStyle name="Normal 32 3 3" xfId="17152" xr:uid="{00000000-0005-0000-0000-0000B8430000}"/>
    <cellStyle name="Normal 32 3 3 2" xfId="17153" xr:uid="{00000000-0005-0000-0000-0000B9430000}"/>
    <cellStyle name="Normal 32 3 3 3" xfId="17154" xr:uid="{00000000-0005-0000-0000-0000BA430000}"/>
    <cellStyle name="Normal 32 3 3 4" xfId="17155" xr:uid="{00000000-0005-0000-0000-0000BB430000}"/>
    <cellStyle name="Normal 32 3 4" xfId="17156" xr:uid="{00000000-0005-0000-0000-0000BC430000}"/>
    <cellStyle name="Normal 32 3 5" xfId="17157" xr:uid="{00000000-0005-0000-0000-0000BD430000}"/>
    <cellStyle name="Normal 32 3 6" xfId="17158" xr:uid="{00000000-0005-0000-0000-0000BE430000}"/>
    <cellStyle name="Normal 33" xfId="17159" xr:uid="{00000000-0005-0000-0000-0000BF430000}"/>
    <cellStyle name="Normal 33 2" xfId="17160" xr:uid="{00000000-0005-0000-0000-0000C0430000}"/>
    <cellStyle name="Normal 33 3" xfId="17161" xr:uid="{00000000-0005-0000-0000-0000C1430000}"/>
    <cellStyle name="Normal 33 3 2" xfId="17162" xr:uid="{00000000-0005-0000-0000-0000C2430000}"/>
    <cellStyle name="Normal 33 3 2 2" xfId="17163" xr:uid="{00000000-0005-0000-0000-0000C3430000}"/>
    <cellStyle name="Normal 33 3 2 2 2" xfId="17164" xr:uid="{00000000-0005-0000-0000-0000C4430000}"/>
    <cellStyle name="Normal 33 3 2 2 3" xfId="17165" xr:uid="{00000000-0005-0000-0000-0000C5430000}"/>
    <cellStyle name="Normal 33 3 2 2 4" xfId="17166" xr:uid="{00000000-0005-0000-0000-0000C6430000}"/>
    <cellStyle name="Normal 33 3 2 3" xfId="17167" xr:uid="{00000000-0005-0000-0000-0000C7430000}"/>
    <cellStyle name="Normal 33 3 2 4" xfId="17168" xr:uid="{00000000-0005-0000-0000-0000C8430000}"/>
    <cellStyle name="Normal 33 3 2 5" xfId="17169" xr:uid="{00000000-0005-0000-0000-0000C9430000}"/>
    <cellStyle name="Normal 33 3 3" xfId="17170" xr:uid="{00000000-0005-0000-0000-0000CA430000}"/>
    <cellStyle name="Normal 33 3 3 2" xfId="17171" xr:uid="{00000000-0005-0000-0000-0000CB430000}"/>
    <cellStyle name="Normal 33 3 3 3" xfId="17172" xr:uid="{00000000-0005-0000-0000-0000CC430000}"/>
    <cellStyle name="Normal 33 3 3 4" xfId="17173" xr:uid="{00000000-0005-0000-0000-0000CD430000}"/>
    <cellStyle name="Normal 33 3 4" xfId="17174" xr:uid="{00000000-0005-0000-0000-0000CE430000}"/>
    <cellStyle name="Normal 33 3 5" xfId="17175" xr:uid="{00000000-0005-0000-0000-0000CF430000}"/>
    <cellStyle name="Normal 33 3 6" xfId="17176" xr:uid="{00000000-0005-0000-0000-0000D0430000}"/>
    <cellStyle name="Normal 34" xfId="17177" xr:uid="{00000000-0005-0000-0000-0000D1430000}"/>
    <cellStyle name="Normal 34 2" xfId="17178" xr:uid="{00000000-0005-0000-0000-0000D2430000}"/>
    <cellStyle name="Normal 34 2 2" xfId="17179" xr:uid="{00000000-0005-0000-0000-0000D3430000}"/>
    <cellStyle name="Normal 34 2 2 2" xfId="17180" xr:uid="{00000000-0005-0000-0000-0000D4430000}"/>
    <cellStyle name="Normal 34 2 2 3" xfId="17181" xr:uid="{00000000-0005-0000-0000-0000D5430000}"/>
    <cellStyle name="Normal 34 2 2 4" xfId="17182" xr:uid="{00000000-0005-0000-0000-0000D6430000}"/>
    <cellStyle name="Normal 34 2 3" xfId="17183" xr:uid="{00000000-0005-0000-0000-0000D7430000}"/>
    <cellStyle name="Normal 34 2 4" xfId="17184" xr:uid="{00000000-0005-0000-0000-0000D8430000}"/>
    <cellStyle name="Normal 34 2 5" xfId="17185" xr:uid="{00000000-0005-0000-0000-0000D9430000}"/>
    <cellStyle name="Normal 34 3" xfId="17186" xr:uid="{00000000-0005-0000-0000-0000DA430000}"/>
    <cellStyle name="Normal 34 4" xfId="17187" xr:uid="{00000000-0005-0000-0000-0000DB430000}"/>
    <cellStyle name="Normal 34 4 2" xfId="17188" xr:uid="{00000000-0005-0000-0000-0000DC430000}"/>
    <cellStyle name="Normal 34 4 3" xfId="17189" xr:uid="{00000000-0005-0000-0000-0000DD430000}"/>
    <cellStyle name="Normal 34 4 4" xfId="17190" xr:uid="{00000000-0005-0000-0000-0000DE430000}"/>
    <cellStyle name="Normal 34 5" xfId="17191" xr:uid="{00000000-0005-0000-0000-0000DF430000}"/>
    <cellStyle name="Normal 34 6" xfId="17192" xr:uid="{00000000-0005-0000-0000-0000E0430000}"/>
    <cellStyle name="Normal 34 7" xfId="17193" xr:uid="{00000000-0005-0000-0000-0000E1430000}"/>
    <cellStyle name="Normal 35" xfId="17194" xr:uid="{00000000-0005-0000-0000-0000E2430000}"/>
    <cellStyle name="Normal 35 2" xfId="17195" xr:uid="{00000000-0005-0000-0000-0000E3430000}"/>
    <cellStyle name="Normal 35 2 2" xfId="17196" xr:uid="{00000000-0005-0000-0000-0000E4430000}"/>
    <cellStyle name="Normal 35 2 2 2" xfId="17197" xr:uid="{00000000-0005-0000-0000-0000E5430000}"/>
    <cellStyle name="Normal 35 2 2 2 2" xfId="17198" xr:uid="{00000000-0005-0000-0000-0000E6430000}"/>
    <cellStyle name="Normal 35 2 2 2 3" xfId="17199" xr:uid="{00000000-0005-0000-0000-0000E7430000}"/>
    <cellStyle name="Normal 35 2 2 2 4" xfId="17200" xr:uid="{00000000-0005-0000-0000-0000E8430000}"/>
    <cellStyle name="Normal 35 2 2 3" xfId="17201" xr:uid="{00000000-0005-0000-0000-0000E9430000}"/>
    <cellStyle name="Normal 35 2 2 4" xfId="17202" xr:uid="{00000000-0005-0000-0000-0000EA430000}"/>
    <cellStyle name="Normal 35 2 2 5" xfId="17203" xr:uid="{00000000-0005-0000-0000-0000EB430000}"/>
    <cellStyle name="Normal 35 2 3" xfId="17204" xr:uid="{00000000-0005-0000-0000-0000EC430000}"/>
    <cellStyle name="Normal 35 2 3 2" xfId="17205" xr:uid="{00000000-0005-0000-0000-0000ED430000}"/>
    <cellStyle name="Normal 35 2 3 3" xfId="17206" xr:uid="{00000000-0005-0000-0000-0000EE430000}"/>
    <cellStyle name="Normal 35 2 3 4" xfId="17207" xr:uid="{00000000-0005-0000-0000-0000EF430000}"/>
    <cellStyle name="Normal 35 2 4" xfId="17208" xr:uid="{00000000-0005-0000-0000-0000F0430000}"/>
    <cellStyle name="Normal 35 2 5" xfId="17209" xr:uid="{00000000-0005-0000-0000-0000F1430000}"/>
    <cellStyle name="Normal 35 2 6" xfId="17210" xr:uid="{00000000-0005-0000-0000-0000F2430000}"/>
    <cellStyle name="Normal 36" xfId="17211" xr:uid="{00000000-0005-0000-0000-0000F3430000}"/>
    <cellStyle name="Normal 36 2" xfId="17212" xr:uid="{00000000-0005-0000-0000-0000F4430000}"/>
    <cellStyle name="Normal 36 2 2" xfId="17213" xr:uid="{00000000-0005-0000-0000-0000F5430000}"/>
    <cellStyle name="Normal 36 2 2 2" xfId="17214" xr:uid="{00000000-0005-0000-0000-0000F6430000}"/>
    <cellStyle name="Normal 36 2 2 3" xfId="17215" xr:uid="{00000000-0005-0000-0000-0000F7430000}"/>
    <cellStyle name="Normal 36 2 2 4" xfId="17216" xr:uid="{00000000-0005-0000-0000-0000F8430000}"/>
    <cellStyle name="Normal 36 2 3" xfId="17217" xr:uid="{00000000-0005-0000-0000-0000F9430000}"/>
    <cellStyle name="Normal 36 2 4" xfId="17218" xr:uid="{00000000-0005-0000-0000-0000FA430000}"/>
    <cellStyle name="Normal 36 2 5" xfId="17219" xr:uid="{00000000-0005-0000-0000-0000FB430000}"/>
    <cellStyle name="Normal 36 3" xfId="17220" xr:uid="{00000000-0005-0000-0000-0000FC430000}"/>
    <cellStyle name="Normal 36 4" xfId="17221" xr:uid="{00000000-0005-0000-0000-0000FD430000}"/>
    <cellStyle name="Normal 36 4 2" xfId="17222" xr:uid="{00000000-0005-0000-0000-0000FE430000}"/>
    <cellStyle name="Normal 36 4 3" xfId="17223" xr:uid="{00000000-0005-0000-0000-0000FF430000}"/>
    <cellStyle name="Normal 36 4 4" xfId="17224" xr:uid="{00000000-0005-0000-0000-000000440000}"/>
    <cellStyle name="Normal 36 5" xfId="17225" xr:uid="{00000000-0005-0000-0000-000001440000}"/>
    <cellStyle name="Normal 36 6" xfId="17226" xr:uid="{00000000-0005-0000-0000-000002440000}"/>
    <cellStyle name="Normal 36 7" xfId="17227" xr:uid="{00000000-0005-0000-0000-000003440000}"/>
    <cellStyle name="Normal 37" xfId="17228" xr:uid="{00000000-0005-0000-0000-000004440000}"/>
    <cellStyle name="Normal 37 2" xfId="17229" xr:uid="{00000000-0005-0000-0000-000005440000}"/>
    <cellStyle name="Normal 37 3" xfId="17230" xr:uid="{00000000-0005-0000-0000-000006440000}"/>
    <cellStyle name="Normal 37 3 2" xfId="17231" xr:uid="{00000000-0005-0000-0000-000007440000}"/>
    <cellStyle name="Normal 37 3 2 2" xfId="17232" xr:uid="{00000000-0005-0000-0000-000008440000}"/>
    <cellStyle name="Normal 37 3 2 2 2" xfId="17233" xr:uid="{00000000-0005-0000-0000-000009440000}"/>
    <cellStyle name="Normal 37 3 2 2 3" xfId="17234" xr:uid="{00000000-0005-0000-0000-00000A440000}"/>
    <cellStyle name="Normal 37 3 2 2 4" xfId="17235" xr:uid="{00000000-0005-0000-0000-00000B440000}"/>
    <cellStyle name="Normal 37 3 2 3" xfId="17236" xr:uid="{00000000-0005-0000-0000-00000C440000}"/>
    <cellStyle name="Normal 37 3 2 4" xfId="17237" xr:uid="{00000000-0005-0000-0000-00000D440000}"/>
    <cellStyle name="Normal 37 3 2 5" xfId="17238" xr:uid="{00000000-0005-0000-0000-00000E440000}"/>
    <cellStyle name="Normal 37 3 3" xfId="17239" xr:uid="{00000000-0005-0000-0000-00000F440000}"/>
    <cellStyle name="Normal 37 3 3 2" xfId="17240" xr:uid="{00000000-0005-0000-0000-000010440000}"/>
    <cellStyle name="Normal 37 3 3 3" xfId="17241" xr:uid="{00000000-0005-0000-0000-000011440000}"/>
    <cellStyle name="Normal 37 3 3 4" xfId="17242" xr:uid="{00000000-0005-0000-0000-000012440000}"/>
    <cellStyle name="Normal 37 3 4" xfId="17243" xr:uid="{00000000-0005-0000-0000-000013440000}"/>
    <cellStyle name="Normal 37 3 5" xfId="17244" xr:uid="{00000000-0005-0000-0000-000014440000}"/>
    <cellStyle name="Normal 37 3 6" xfId="17245" xr:uid="{00000000-0005-0000-0000-000015440000}"/>
    <cellStyle name="Normal 38" xfId="17246" xr:uid="{00000000-0005-0000-0000-000016440000}"/>
    <cellStyle name="Normal 38 2" xfId="17247" xr:uid="{00000000-0005-0000-0000-000017440000}"/>
    <cellStyle name="Normal 38 3" xfId="17248" xr:uid="{00000000-0005-0000-0000-000018440000}"/>
    <cellStyle name="Normal 38 3 2" xfId="17249" xr:uid="{00000000-0005-0000-0000-000019440000}"/>
    <cellStyle name="Normal 38 3 2 2" xfId="17250" xr:uid="{00000000-0005-0000-0000-00001A440000}"/>
    <cellStyle name="Normal 38 3 2 2 2" xfId="17251" xr:uid="{00000000-0005-0000-0000-00001B440000}"/>
    <cellStyle name="Normal 38 3 2 2 3" xfId="17252" xr:uid="{00000000-0005-0000-0000-00001C440000}"/>
    <cellStyle name="Normal 38 3 2 2 4" xfId="17253" xr:uid="{00000000-0005-0000-0000-00001D440000}"/>
    <cellStyle name="Normal 38 3 2 3" xfId="17254" xr:uid="{00000000-0005-0000-0000-00001E440000}"/>
    <cellStyle name="Normal 38 3 2 4" xfId="17255" xr:uid="{00000000-0005-0000-0000-00001F440000}"/>
    <cellStyle name="Normal 38 3 2 5" xfId="17256" xr:uid="{00000000-0005-0000-0000-000020440000}"/>
    <cellStyle name="Normal 38 3 3" xfId="17257" xr:uid="{00000000-0005-0000-0000-000021440000}"/>
    <cellStyle name="Normal 38 3 3 2" xfId="17258" xr:uid="{00000000-0005-0000-0000-000022440000}"/>
    <cellStyle name="Normal 38 3 3 3" xfId="17259" xr:uid="{00000000-0005-0000-0000-000023440000}"/>
    <cellStyle name="Normal 38 3 3 4" xfId="17260" xr:uid="{00000000-0005-0000-0000-000024440000}"/>
    <cellStyle name="Normal 38 3 4" xfId="17261" xr:uid="{00000000-0005-0000-0000-000025440000}"/>
    <cellStyle name="Normal 38 3 5" xfId="17262" xr:uid="{00000000-0005-0000-0000-000026440000}"/>
    <cellStyle name="Normal 38 3 6" xfId="17263" xr:uid="{00000000-0005-0000-0000-000027440000}"/>
    <cellStyle name="Normal 39" xfId="17264" xr:uid="{00000000-0005-0000-0000-000028440000}"/>
    <cellStyle name="Normal 39 2" xfId="17265" xr:uid="{00000000-0005-0000-0000-000029440000}"/>
    <cellStyle name="Normal 39 3" xfId="17266" xr:uid="{00000000-0005-0000-0000-00002A440000}"/>
    <cellStyle name="Normal 39 3 2" xfId="17267" xr:uid="{00000000-0005-0000-0000-00002B440000}"/>
    <cellStyle name="Normal 39 3 2 2" xfId="17268" xr:uid="{00000000-0005-0000-0000-00002C440000}"/>
    <cellStyle name="Normal 39 3 2 2 2" xfId="17269" xr:uid="{00000000-0005-0000-0000-00002D440000}"/>
    <cellStyle name="Normal 39 3 2 2 3" xfId="17270" xr:uid="{00000000-0005-0000-0000-00002E440000}"/>
    <cellStyle name="Normal 39 3 2 2 4" xfId="17271" xr:uid="{00000000-0005-0000-0000-00002F440000}"/>
    <cellStyle name="Normal 39 3 2 3" xfId="17272" xr:uid="{00000000-0005-0000-0000-000030440000}"/>
    <cellStyle name="Normal 39 3 2 4" xfId="17273" xr:uid="{00000000-0005-0000-0000-000031440000}"/>
    <cellStyle name="Normal 39 3 2 5" xfId="17274" xr:uid="{00000000-0005-0000-0000-000032440000}"/>
    <cellStyle name="Normal 39 3 3" xfId="17275" xr:uid="{00000000-0005-0000-0000-000033440000}"/>
    <cellStyle name="Normal 39 3 3 2" xfId="17276" xr:uid="{00000000-0005-0000-0000-000034440000}"/>
    <cellStyle name="Normal 39 3 3 3" xfId="17277" xr:uid="{00000000-0005-0000-0000-000035440000}"/>
    <cellStyle name="Normal 39 3 3 4" xfId="17278" xr:uid="{00000000-0005-0000-0000-000036440000}"/>
    <cellStyle name="Normal 39 3 4" xfId="17279" xr:uid="{00000000-0005-0000-0000-000037440000}"/>
    <cellStyle name="Normal 39 3 5" xfId="17280" xr:uid="{00000000-0005-0000-0000-000038440000}"/>
    <cellStyle name="Normal 39 3 6" xfId="17281" xr:uid="{00000000-0005-0000-0000-000039440000}"/>
    <cellStyle name="Normal 4" xfId="13" xr:uid="{00000000-0005-0000-0000-00003A440000}"/>
    <cellStyle name="Normal 4 10" xfId="17282" xr:uid="{00000000-0005-0000-0000-00003B440000}"/>
    <cellStyle name="Normal 4 11" xfId="17283" xr:uid="{00000000-0005-0000-0000-00003C440000}"/>
    <cellStyle name="Normal 4 12" xfId="17284" xr:uid="{00000000-0005-0000-0000-00003D440000}"/>
    <cellStyle name="Normal 4 13" xfId="17285" xr:uid="{00000000-0005-0000-0000-00003E440000}"/>
    <cellStyle name="Normal 4 13 2" xfId="17286" xr:uid="{00000000-0005-0000-0000-00003F440000}"/>
    <cellStyle name="Normal 4 13 3" xfId="17287" xr:uid="{00000000-0005-0000-0000-000040440000}"/>
    <cellStyle name="Normal 4 13 4" xfId="17288" xr:uid="{00000000-0005-0000-0000-000041440000}"/>
    <cellStyle name="Normal 4 14" xfId="17289" xr:uid="{00000000-0005-0000-0000-000042440000}"/>
    <cellStyle name="Normal 4 14 2" xfId="17290" xr:uid="{00000000-0005-0000-0000-000043440000}"/>
    <cellStyle name="Normal 4 14 3" xfId="17291" xr:uid="{00000000-0005-0000-0000-000044440000}"/>
    <cellStyle name="Normal 4 2" xfId="17292" xr:uid="{00000000-0005-0000-0000-000045440000}"/>
    <cellStyle name="Normal 4 2 10" xfId="17293" xr:uid="{00000000-0005-0000-0000-000046440000}"/>
    <cellStyle name="Normal 4 2 11" xfId="17294" xr:uid="{00000000-0005-0000-0000-000047440000}"/>
    <cellStyle name="Normal 4 2 11 2" xfId="17295" xr:uid="{00000000-0005-0000-0000-000048440000}"/>
    <cellStyle name="Normal 4 2 11 2 2" xfId="17296" xr:uid="{00000000-0005-0000-0000-000049440000}"/>
    <cellStyle name="Normal 4 2 11 2 3" xfId="17297" xr:uid="{00000000-0005-0000-0000-00004A440000}"/>
    <cellStyle name="Normal 4 2 11 2 4" xfId="17298" xr:uid="{00000000-0005-0000-0000-00004B440000}"/>
    <cellStyle name="Normal 4 2 11 3" xfId="17299" xr:uid="{00000000-0005-0000-0000-00004C440000}"/>
    <cellStyle name="Normal 4 2 11 4" xfId="17300" xr:uid="{00000000-0005-0000-0000-00004D440000}"/>
    <cellStyle name="Normal 4 2 11 5" xfId="17301" xr:uid="{00000000-0005-0000-0000-00004E440000}"/>
    <cellStyle name="Normal 4 2 12" xfId="17302" xr:uid="{00000000-0005-0000-0000-00004F440000}"/>
    <cellStyle name="Normal 4 2 13" xfId="17303" xr:uid="{00000000-0005-0000-0000-000050440000}"/>
    <cellStyle name="Normal 4 2 14" xfId="17304" xr:uid="{00000000-0005-0000-0000-000051440000}"/>
    <cellStyle name="Normal 4 2 2" xfId="17305" xr:uid="{00000000-0005-0000-0000-000052440000}"/>
    <cellStyle name="Normal 4 2 2 10" xfId="17306" xr:uid="{00000000-0005-0000-0000-000053440000}"/>
    <cellStyle name="Normal 4 2 2 10 2" xfId="17307" xr:uid="{00000000-0005-0000-0000-000054440000}"/>
    <cellStyle name="Normal 4 2 2 10 2 2" xfId="17308" xr:uid="{00000000-0005-0000-0000-000055440000}"/>
    <cellStyle name="Normal 4 2 2 10 2 3" xfId="17309" xr:uid="{00000000-0005-0000-0000-000056440000}"/>
    <cellStyle name="Normal 4 2 2 10 2 4" xfId="17310" xr:uid="{00000000-0005-0000-0000-000057440000}"/>
    <cellStyle name="Normal 4 2 2 10 3" xfId="17311" xr:uid="{00000000-0005-0000-0000-000058440000}"/>
    <cellStyle name="Normal 4 2 2 10 4" xfId="17312" xr:uid="{00000000-0005-0000-0000-000059440000}"/>
    <cellStyle name="Normal 4 2 2 10 5" xfId="17313" xr:uid="{00000000-0005-0000-0000-00005A440000}"/>
    <cellStyle name="Normal 4 2 2 11" xfId="17314" xr:uid="{00000000-0005-0000-0000-00005B440000}"/>
    <cellStyle name="Normal 4 2 2 12" xfId="17315" xr:uid="{00000000-0005-0000-0000-00005C440000}"/>
    <cellStyle name="Normal 4 2 2 13" xfId="17316" xr:uid="{00000000-0005-0000-0000-00005D440000}"/>
    <cellStyle name="Normal 4 2 2 14" xfId="17317" xr:uid="{00000000-0005-0000-0000-00005E440000}"/>
    <cellStyle name="Normal 4 2 2 2" xfId="17318" xr:uid="{00000000-0005-0000-0000-00005F440000}"/>
    <cellStyle name="Normal 4 2 2 2 2" xfId="17319" xr:uid="{00000000-0005-0000-0000-000060440000}"/>
    <cellStyle name="Normal 4 2 2 2 2 2" xfId="17320" xr:uid="{00000000-0005-0000-0000-000061440000}"/>
    <cellStyle name="Normal 4 2 2 2 2 2 2" xfId="17321" xr:uid="{00000000-0005-0000-0000-000062440000}"/>
    <cellStyle name="Normal 4 2 2 2 2 2 2 2" xfId="17322" xr:uid="{00000000-0005-0000-0000-000063440000}"/>
    <cellStyle name="Normal 4 2 2 2 2 2 2 2 2" xfId="17323" xr:uid="{00000000-0005-0000-0000-000064440000}"/>
    <cellStyle name="Normal 4 2 2 2 2 2 2 2 3" xfId="17324" xr:uid="{00000000-0005-0000-0000-000065440000}"/>
    <cellStyle name="Normal 4 2 2 2 2 2 2 2 4" xfId="17325" xr:uid="{00000000-0005-0000-0000-000066440000}"/>
    <cellStyle name="Normal 4 2 2 2 2 2 2 3" xfId="17326" xr:uid="{00000000-0005-0000-0000-000067440000}"/>
    <cellStyle name="Normal 4 2 2 2 2 2 2 4" xfId="17327" xr:uid="{00000000-0005-0000-0000-000068440000}"/>
    <cellStyle name="Normal 4 2 2 2 2 2 2 5" xfId="17328" xr:uid="{00000000-0005-0000-0000-000069440000}"/>
    <cellStyle name="Normal 4 2 2 2 2 2 3" xfId="17329" xr:uid="{00000000-0005-0000-0000-00006A440000}"/>
    <cellStyle name="Normal 4 2 2 2 2 2 3 2" xfId="17330" xr:uid="{00000000-0005-0000-0000-00006B440000}"/>
    <cellStyle name="Normal 4 2 2 2 2 2 3 3" xfId="17331" xr:uid="{00000000-0005-0000-0000-00006C440000}"/>
    <cellStyle name="Normal 4 2 2 2 2 2 3 4" xfId="17332" xr:uid="{00000000-0005-0000-0000-00006D440000}"/>
    <cellStyle name="Normal 4 2 2 2 2 2 4" xfId="17333" xr:uid="{00000000-0005-0000-0000-00006E440000}"/>
    <cellStyle name="Normal 4 2 2 2 2 2 5" xfId="17334" xr:uid="{00000000-0005-0000-0000-00006F440000}"/>
    <cellStyle name="Normal 4 2 2 2 2 2 6" xfId="17335" xr:uid="{00000000-0005-0000-0000-000070440000}"/>
    <cellStyle name="Normal 4 2 2 2 2 3" xfId="17336" xr:uid="{00000000-0005-0000-0000-000071440000}"/>
    <cellStyle name="Normal 4 2 2 2 2 3 2" xfId="17337" xr:uid="{00000000-0005-0000-0000-000072440000}"/>
    <cellStyle name="Normal 4 2 2 2 2 3 2 2" xfId="17338" xr:uid="{00000000-0005-0000-0000-000073440000}"/>
    <cellStyle name="Normal 4 2 2 2 2 3 2 2 2" xfId="17339" xr:uid="{00000000-0005-0000-0000-000074440000}"/>
    <cellStyle name="Normal 4 2 2 2 2 3 2 2 3" xfId="17340" xr:uid="{00000000-0005-0000-0000-000075440000}"/>
    <cellStyle name="Normal 4 2 2 2 2 3 2 2 4" xfId="17341" xr:uid="{00000000-0005-0000-0000-000076440000}"/>
    <cellStyle name="Normal 4 2 2 2 2 3 2 3" xfId="17342" xr:uid="{00000000-0005-0000-0000-000077440000}"/>
    <cellStyle name="Normal 4 2 2 2 2 3 2 4" xfId="17343" xr:uid="{00000000-0005-0000-0000-000078440000}"/>
    <cellStyle name="Normal 4 2 2 2 2 3 2 5" xfId="17344" xr:uid="{00000000-0005-0000-0000-000079440000}"/>
    <cellStyle name="Normal 4 2 2 2 2 3 3" xfId="17345" xr:uid="{00000000-0005-0000-0000-00007A440000}"/>
    <cellStyle name="Normal 4 2 2 2 2 3 3 2" xfId="17346" xr:uid="{00000000-0005-0000-0000-00007B440000}"/>
    <cellStyle name="Normal 4 2 2 2 2 3 3 3" xfId="17347" xr:uid="{00000000-0005-0000-0000-00007C440000}"/>
    <cellStyle name="Normal 4 2 2 2 2 3 3 4" xfId="17348" xr:uid="{00000000-0005-0000-0000-00007D440000}"/>
    <cellStyle name="Normal 4 2 2 2 2 3 4" xfId="17349" xr:uid="{00000000-0005-0000-0000-00007E440000}"/>
    <cellStyle name="Normal 4 2 2 2 2 3 5" xfId="17350" xr:uid="{00000000-0005-0000-0000-00007F440000}"/>
    <cellStyle name="Normal 4 2 2 2 2 3 6" xfId="17351" xr:uid="{00000000-0005-0000-0000-000080440000}"/>
    <cellStyle name="Normal 4 2 2 2 2 4" xfId="17352" xr:uid="{00000000-0005-0000-0000-000081440000}"/>
    <cellStyle name="Normal 4 2 2 2 2 4 2" xfId="17353" xr:uid="{00000000-0005-0000-0000-000082440000}"/>
    <cellStyle name="Normal 4 2 2 2 2 4 2 2" xfId="17354" xr:uid="{00000000-0005-0000-0000-000083440000}"/>
    <cellStyle name="Normal 4 2 2 2 2 4 2 3" xfId="17355" xr:uid="{00000000-0005-0000-0000-000084440000}"/>
    <cellStyle name="Normal 4 2 2 2 2 4 2 4" xfId="17356" xr:uid="{00000000-0005-0000-0000-000085440000}"/>
    <cellStyle name="Normal 4 2 2 2 2 4 3" xfId="17357" xr:uid="{00000000-0005-0000-0000-000086440000}"/>
    <cellStyle name="Normal 4 2 2 2 2 4 4" xfId="17358" xr:uid="{00000000-0005-0000-0000-000087440000}"/>
    <cellStyle name="Normal 4 2 2 2 2 4 5" xfId="17359" xr:uid="{00000000-0005-0000-0000-000088440000}"/>
    <cellStyle name="Normal 4 2 2 2 2 5" xfId="17360" xr:uid="{00000000-0005-0000-0000-000089440000}"/>
    <cellStyle name="Normal 4 2 2 2 2 5 2" xfId="17361" xr:uid="{00000000-0005-0000-0000-00008A440000}"/>
    <cellStyle name="Normal 4 2 2 2 2 5 3" xfId="17362" xr:uid="{00000000-0005-0000-0000-00008B440000}"/>
    <cellStyle name="Normal 4 2 2 2 2 5 4" xfId="17363" xr:uid="{00000000-0005-0000-0000-00008C440000}"/>
    <cellStyle name="Normal 4 2 2 2 2 6" xfId="17364" xr:uid="{00000000-0005-0000-0000-00008D440000}"/>
    <cellStyle name="Normal 4 2 2 2 2 7" xfId="17365" xr:uid="{00000000-0005-0000-0000-00008E440000}"/>
    <cellStyle name="Normal 4 2 2 2 2 8" xfId="17366" xr:uid="{00000000-0005-0000-0000-00008F440000}"/>
    <cellStyle name="Normal 4 2 2 2 3" xfId="17367" xr:uid="{00000000-0005-0000-0000-000090440000}"/>
    <cellStyle name="Normal 4 2 2 2 3 2" xfId="17368" xr:uid="{00000000-0005-0000-0000-000091440000}"/>
    <cellStyle name="Normal 4 2 2 2 3 2 2" xfId="17369" xr:uid="{00000000-0005-0000-0000-000092440000}"/>
    <cellStyle name="Normal 4 2 2 2 3 2 2 2" xfId="17370" xr:uid="{00000000-0005-0000-0000-000093440000}"/>
    <cellStyle name="Normal 4 2 2 2 3 2 2 3" xfId="17371" xr:uid="{00000000-0005-0000-0000-000094440000}"/>
    <cellStyle name="Normal 4 2 2 2 3 2 2 4" xfId="17372" xr:uid="{00000000-0005-0000-0000-000095440000}"/>
    <cellStyle name="Normal 4 2 2 2 3 2 3" xfId="17373" xr:uid="{00000000-0005-0000-0000-000096440000}"/>
    <cellStyle name="Normal 4 2 2 2 3 2 4" xfId="17374" xr:uid="{00000000-0005-0000-0000-000097440000}"/>
    <cellStyle name="Normal 4 2 2 2 3 2 5" xfId="17375" xr:uid="{00000000-0005-0000-0000-000098440000}"/>
    <cellStyle name="Normal 4 2 2 2 3 3" xfId="17376" xr:uid="{00000000-0005-0000-0000-000099440000}"/>
    <cellStyle name="Normal 4 2 2 2 3 3 2" xfId="17377" xr:uid="{00000000-0005-0000-0000-00009A440000}"/>
    <cellStyle name="Normal 4 2 2 2 3 3 3" xfId="17378" xr:uid="{00000000-0005-0000-0000-00009B440000}"/>
    <cellStyle name="Normal 4 2 2 2 3 3 4" xfId="17379" xr:uid="{00000000-0005-0000-0000-00009C440000}"/>
    <cellStyle name="Normal 4 2 2 2 3 4" xfId="17380" xr:uid="{00000000-0005-0000-0000-00009D440000}"/>
    <cellStyle name="Normal 4 2 2 2 3 5" xfId="17381" xr:uid="{00000000-0005-0000-0000-00009E440000}"/>
    <cellStyle name="Normal 4 2 2 2 3 6" xfId="17382" xr:uid="{00000000-0005-0000-0000-00009F440000}"/>
    <cellStyle name="Normal 4 2 2 2 4" xfId="17383" xr:uid="{00000000-0005-0000-0000-0000A0440000}"/>
    <cellStyle name="Normal 4 2 2 2 4 2" xfId="17384" xr:uid="{00000000-0005-0000-0000-0000A1440000}"/>
    <cellStyle name="Normal 4 2 2 2 4 2 2" xfId="17385" xr:uid="{00000000-0005-0000-0000-0000A2440000}"/>
    <cellStyle name="Normal 4 2 2 2 4 2 2 2" xfId="17386" xr:uid="{00000000-0005-0000-0000-0000A3440000}"/>
    <cellStyle name="Normal 4 2 2 2 4 2 2 3" xfId="17387" xr:uid="{00000000-0005-0000-0000-0000A4440000}"/>
    <cellStyle name="Normal 4 2 2 2 4 2 2 4" xfId="17388" xr:uid="{00000000-0005-0000-0000-0000A5440000}"/>
    <cellStyle name="Normal 4 2 2 2 4 2 3" xfId="17389" xr:uid="{00000000-0005-0000-0000-0000A6440000}"/>
    <cellStyle name="Normal 4 2 2 2 4 2 4" xfId="17390" xr:uid="{00000000-0005-0000-0000-0000A7440000}"/>
    <cellStyle name="Normal 4 2 2 2 4 2 5" xfId="17391" xr:uid="{00000000-0005-0000-0000-0000A8440000}"/>
    <cellStyle name="Normal 4 2 2 2 4 3" xfId="17392" xr:uid="{00000000-0005-0000-0000-0000A9440000}"/>
    <cellStyle name="Normal 4 2 2 2 4 3 2" xfId="17393" xr:uid="{00000000-0005-0000-0000-0000AA440000}"/>
    <cellStyle name="Normal 4 2 2 2 4 3 3" xfId="17394" xr:uid="{00000000-0005-0000-0000-0000AB440000}"/>
    <cellStyle name="Normal 4 2 2 2 4 3 4" xfId="17395" xr:uid="{00000000-0005-0000-0000-0000AC440000}"/>
    <cellStyle name="Normal 4 2 2 2 4 4" xfId="17396" xr:uid="{00000000-0005-0000-0000-0000AD440000}"/>
    <cellStyle name="Normal 4 2 2 2 4 5" xfId="17397" xr:uid="{00000000-0005-0000-0000-0000AE440000}"/>
    <cellStyle name="Normal 4 2 2 2 4 6" xfId="17398" xr:uid="{00000000-0005-0000-0000-0000AF440000}"/>
    <cellStyle name="Normal 4 2 2 2 5" xfId="17399" xr:uid="{00000000-0005-0000-0000-0000B0440000}"/>
    <cellStyle name="Normal 4 2 2 2 5 2" xfId="17400" xr:uid="{00000000-0005-0000-0000-0000B1440000}"/>
    <cellStyle name="Normal 4 2 2 2 5 2 2" xfId="17401" xr:uid="{00000000-0005-0000-0000-0000B2440000}"/>
    <cellStyle name="Normal 4 2 2 2 5 2 3" xfId="17402" xr:uid="{00000000-0005-0000-0000-0000B3440000}"/>
    <cellStyle name="Normal 4 2 2 2 5 2 4" xfId="17403" xr:uid="{00000000-0005-0000-0000-0000B4440000}"/>
    <cellStyle name="Normal 4 2 2 2 5 3" xfId="17404" xr:uid="{00000000-0005-0000-0000-0000B5440000}"/>
    <cellStyle name="Normal 4 2 2 2 5 4" xfId="17405" xr:uid="{00000000-0005-0000-0000-0000B6440000}"/>
    <cellStyle name="Normal 4 2 2 2 5 5" xfId="17406" xr:uid="{00000000-0005-0000-0000-0000B7440000}"/>
    <cellStyle name="Normal 4 2 2 2 6" xfId="17407" xr:uid="{00000000-0005-0000-0000-0000B8440000}"/>
    <cellStyle name="Normal 4 2 2 2 6 2" xfId="17408" xr:uid="{00000000-0005-0000-0000-0000B9440000}"/>
    <cellStyle name="Normal 4 2 2 2 6 3" xfId="17409" xr:uid="{00000000-0005-0000-0000-0000BA440000}"/>
    <cellStyle name="Normal 4 2 2 2 6 4" xfId="17410" xr:uid="{00000000-0005-0000-0000-0000BB440000}"/>
    <cellStyle name="Normal 4 2 2 2 7" xfId="17411" xr:uid="{00000000-0005-0000-0000-0000BC440000}"/>
    <cellStyle name="Normal 4 2 2 2 8" xfId="17412" xr:uid="{00000000-0005-0000-0000-0000BD440000}"/>
    <cellStyle name="Normal 4 2 2 2 9" xfId="17413" xr:uid="{00000000-0005-0000-0000-0000BE440000}"/>
    <cellStyle name="Normal 4 2 2 3" xfId="17414" xr:uid="{00000000-0005-0000-0000-0000BF440000}"/>
    <cellStyle name="Normal 4 2 2 3 2" xfId="17415" xr:uid="{00000000-0005-0000-0000-0000C0440000}"/>
    <cellStyle name="Normal 4 2 2 3 2 2" xfId="17416" xr:uid="{00000000-0005-0000-0000-0000C1440000}"/>
    <cellStyle name="Normal 4 2 2 3 2 2 2" xfId="17417" xr:uid="{00000000-0005-0000-0000-0000C2440000}"/>
    <cellStyle name="Normal 4 2 2 3 2 2 2 2" xfId="17418" xr:uid="{00000000-0005-0000-0000-0000C3440000}"/>
    <cellStyle name="Normal 4 2 2 3 2 2 2 2 2" xfId="17419" xr:uid="{00000000-0005-0000-0000-0000C4440000}"/>
    <cellStyle name="Normal 4 2 2 3 2 2 2 2 3" xfId="17420" xr:uid="{00000000-0005-0000-0000-0000C5440000}"/>
    <cellStyle name="Normal 4 2 2 3 2 2 2 2 4" xfId="17421" xr:uid="{00000000-0005-0000-0000-0000C6440000}"/>
    <cellStyle name="Normal 4 2 2 3 2 2 2 3" xfId="17422" xr:uid="{00000000-0005-0000-0000-0000C7440000}"/>
    <cellStyle name="Normal 4 2 2 3 2 2 2 4" xfId="17423" xr:uid="{00000000-0005-0000-0000-0000C8440000}"/>
    <cellStyle name="Normal 4 2 2 3 2 2 2 5" xfId="17424" xr:uid="{00000000-0005-0000-0000-0000C9440000}"/>
    <cellStyle name="Normal 4 2 2 3 2 2 3" xfId="17425" xr:uid="{00000000-0005-0000-0000-0000CA440000}"/>
    <cellStyle name="Normal 4 2 2 3 2 2 3 2" xfId="17426" xr:uid="{00000000-0005-0000-0000-0000CB440000}"/>
    <cellStyle name="Normal 4 2 2 3 2 2 3 3" xfId="17427" xr:uid="{00000000-0005-0000-0000-0000CC440000}"/>
    <cellStyle name="Normal 4 2 2 3 2 2 3 4" xfId="17428" xr:uid="{00000000-0005-0000-0000-0000CD440000}"/>
    <cellStyle name="Normal 4 2 2 3 2 2 4" xfId="17429" xr:uid="{00000000-0005-0000-0000-0000CE440000}"/>
    <cellStyle name="Normal 4 2 2 3 2 2 5" xfId="17430" xr:uid="{00000000-0005-0000-0000-0000CF440000}"/>
    <cellStyle name="Normal 4 2 2 3 2 2 6" xfId="17431" xr:uid="{00000000-0005-0000-0000-0000D0440000}"/>
    <cellStyle name="Normal 4 2 2 3 2 3" xfId="17432" xr:uid="{00000000-0005-0000-0000-0000D1440000}"/>
    <cellStyle name="Normal 4 2 2 3 2 3 2" xfId="17433" xr:uid="{00000000-0005-0000-0000-0000D2440000}"/>
    <cellStyle name="Normal 4 2 2 3 2 3 2 2" xfId="17434" xr:uid="{00000000-0005-0000-0000-0000D3440000}"/>
    <cellStyle name="Normal 4 2 2 3 2 3 2 2 2" xfId="17435" xr:uid="{00000000-0005-0000-0000-0000D4440000}"/>
    <cellStyle name="Normal 4 2 2 3 2 3 2 2 3" xfId="17436" xr:uid="{00000000-0005-0000-0000-0000D5440000}"/>
    <cellStyle name="Normal 4 2 2 3 2 3 2 2 4" xfId="17437" xr:uid="{00000000-0005-0000-0000-0000D6440000}"/>
    <cellStyle name="Normal 4 2 2 3 2 3 2 3" xfId="17438" xr:uid="{00000000-0005-0000-0000-0000D7440000}"/>
    <cellStyle name="Normal 4 2 2 3 2 3 2 4" xfId="17439" xr:uid="{00000000-0005-0000-0000-0000D8440000}"/>
    <cellStyle name="Normal 4 2 2 3 2 3 2 5" xfId="17440" xr:uid="{00000000-0005-0000-0000-0000D9440000}"/>
    <cellStyle name="Normal 4 2 2 3 2 3 3" xfId="17441" xr:uid="{00000000-0005-0000-0000-0000DA440000}"/>
    <cellStyle name="Normal 4 2 2 3 2 3 3 2" xfId="17442" xr:uid="{00000000-0005-0000-0000-0000DB440000}"/>
    <cellStyle name="Normal 4 2 2 3 2 3 3 3" xfId="17443" xr:uid="{00000000-0005-0000-0000-0000DC440000}"/>
    <cellStyle name="Normal 4 2 2 3 2 3 3 4" xfId="17444" xr:uid="{00000000-0005-0000-0000-0000DD440000}"/>
    <cellStyle name="Normal 4 2 2 3 2 3 4" xfId="17445" xr:uid="{00000000-0005-0000-0000-0000DE440000}"/>
    <cellStyle name="Normal 4 2 2 3 2 3 5" xfId="17446" xr:uid="{00000000-0005-0000-0000-0000DF440000}"/>
    <cellStyle name="Normal 4 2 2 3 2 3 6" xfId="17447" xr:uid="{00000000-0005-0000-0000-0000E0440000}"/>
    <cellStyle name="Normal 4 2 2 3 2 4" xfId="17448" xr:uid="{00000000-0005-0000-0000-0000E1440000}"/>
    <cellStyle name="Normal 4 2 2 3 2 4 2" xfId="17449" xr:uid="{00000000-0005-0000-0000-0000E2440000}"/>
    <cellStyle name="Normal 4 2 2 3 2 4 2 2" xfId="17450" xr:uid="{00000000-0005-0000-0000-0000E3440000}"/>
    <cellStyle name="Normal 4 2 2 3 2 4 2 3" xfId="17451" xr:uid="{00000000-0005-0000-0000-0000E4440000}"/>
    <cellStyle name="Normal 4 2 2 3 2 4 2 4" xfId="17452" xr:uid="{00000000-0005-0000-0000-0000E5440000}"/>
    <cellStyle name="Normal 4 2 2 3 2 4 3" xfId="17453" xr:uid="{00000000-0005-0000-0000-0000E6440000}"/>
    <cellStyle name="Normal 4 2 2 3 2 4 4" xfId="17454" xr:uid="{00000000-0005-0000-0000-0000E7440000}"/>
    <cellStyle name="Normal 4 2 2 3 2 4 5" xfId="17455" xr:uid="{00000000-0005-0000-0000-0000E8440000}"/>
    <cellStyle name="Normal 4 2 2 3 2 5" xfId="17456" xr:uid="{00000000-0005-0000-0000-0000E9440000}"/>
    <cellStyle name="Normal 4 2 2 3 2 5 2" xfId="17457" xr:uid="{00000000-0005-0000-0000-0000EA440000}"/>
    <cellStyle name="Normal 4 2 2 3 2 5 3" xfId="17458" xr:uid="{00000000-0005-0000-0000-0000EB440000}"/>
    <cellStyle name="Normal 4 2 2 3 2 5 4" xfId="17459" xr:uid="{00000000-0005-0000-0000-0000EC440000}"/>
    <cellStyle name="Normal 4 2 2 3 2 6" xfId="17460" xr:uid="{00000000-0005-0000-0000-0000ED440000}"/>
    <cellStyle name="Normal 4 2 2 3 2 7" xfId="17461" xr:uid="{00000000-0005-0000-0000-0000EE440000}"/>
    <cellStyle name="Normal 4 2 2 3 2 8" xfId="17462" xr:uid="{00000000-0005-0000-0000-0000EF440000}"/>
    <cellStyle name="Normal 4 2 2 3 3" xfId="17463" xr:uid="{00000000-0005-0000-0000-0000F0440000}"/>
    <cellStyle name="Normal 4 2 2 3 3 2" xfId="17464" xr:uid="{00000000-0005-0000-0000-0000F1440000}"/>
    <cellStyle name="Normal 4 2 2 3 3 2 2" xfId="17465" xr:uid="{00000000-0005-0000-0000-0000F2440000}"/>
    <cellStyle name="Normal 4 2 2 3 3 2 2 2" xfId="17466" xr:uid="{00000000-0005-0000-0000-0000F3440000}"/>
    <cellStyle name="Normal 4 2 2 3 3 2 2 3" xfId="17467" xr:uid="{00000000-0005-0000-0000-0000F4440000}"/>
    <cellStyle name="Normal 4 2 2 3 3 2 2 4" xfId="17468" xr:uid="{00000000-0005-0000-0000-0000F5440000}"/>
    <cellStyle name="Normal 4 2 2 3 3 2 3" xfId="17469" xr:uid="{00000000-0005-0000-0000-0000F6440000}"/>
    <cellStyle name="Normal 4 2 2 3 3 2 4" xfId="17470" xr:uid="{00000000-0005-0000-0000-0000F7440000}"/>
    <cellStyle name="Normal 4 2 2 3 3 2 5" xfId="17471" xr:uid="{00000000-0005-0000-0000-0000F8440000}"/>
    <cellStyle name="Normal 4 2 2 3 3 3" xfId="17472" xr:uid="{00000000-0005-0000-0000-0000F9440000}"/>
    <cellStyle name="Normal 4 2 2 3 3 3 2" xfId="17473" xr:uid="{00000000-0005-0000-0000-0000FA440000}"/>
    <cellStyle name="Normal 4 2 2 3 3 3 3" xfId="17474" xr:uid="{00000000-0005-0000-0000-0000FB440000}"/>
    <cellStyle name="Normal 4 2 2 3 3 3 4" xfId="17475" xr:uid="{00000000-0005-0000-0000-0000FC440000}"/>
    <cellStyle name="Normal 4 2 2 3 3 4" xfId="17476" xr:uid="{00000000-0005-0000-0000-0000FD440000}"/>
    <cellStyle name="Normal 4 2 2 3 3 5" xfId="17477" xr:uid="{00000000-0005-0000-0000-0000FE440000}"/>
    <cellStyle name="Normal 4 2 2 3 3 6" xfId="17478" xr:uid="{00000000-0005-0000-0000-0000FF440000}"/>
    <cellStyle name="Normal 4 2 2 3 4" xfId="17479" xr:uid="{00000000-0005-0000-0000-000000450000}"/>
    <cellStyle name="Normal 4 2 2 3 4 2" xfId="17480" xr:uid="{00000000-0005-0000-0000-000001450000}"/>
    <cellStyle name="Normal 4 2 2 3 4 2 2" xfId="17481" xr:uid="{00000000-0005-0000-0000-000002450000}"/>
    <cellStyle name="Normal 4 2 2 3 4 2 2 2" xfId="17482" xr:uid="{00000000-0005-0000-0000-000003450000}"/>
    <cellStyle name="Normal 4 2 2 3 4 2 2 3" xfId="17483" xr:uid="{00000000-0005-0000-0000-000004450000}"/>
    <cellStyle name="Normal 4 2 2 3 4 2 2 4" xfId="17484" xr:uid="{00000000-0005-0000-0000-000005450000}"/>
    <cellStyle name="Normal 4 2 2 3 4 2 3" xfId="17485" xr:uid="{00000000-0005-0000-0000-000006450000}"/>
    <cellStyle name="Normal 4 2 2 3 4 2 4" xfId="17486" xr:uid="{00000000-0005-0000-0000-000007450000}"/>
    <cellStyle name="Normal 4 2 2 3 4 2 5" xfId="17487" xr:uid="{00000000-0005-0000-0000-000008450000}"/>
    <cellStyle name="Normal 4 2 2 3 4 3" xfId="17488" xr:uid="{00000000-0005-0000-0000-000009450000}"/>
    <cellStyle name="Normal 4 2 2 3 4 3 2" xfId="17489" xr:uid="{00000000-0005-0000-0000-00000A450000}"/>
    <cellStyle name="Normal 4 2 2 3 4 3 3" xfId="17490" xr:uid="{00000000-0005-0000-0000-00000B450000}"/>
    <cellStyle name="Normal 4 2 2 3 4 3 4" xfId="17491" xr:uid="{00000000-0005-0000-0000-00000C450000}"/>
    <cellStyle name="Normal 4 2 2 3 4 4" xfId="17492" xr:uid="{00000000-0005-0000-0000-00000D450000}"/>
    <cellStyle name="Normal 4 2 2 3 4 5" xfId="17493" xr:uid="{00000000-0005-0000-0000-00000E450000}"/>
    <cellStyle name="Normal 4 2 2 3 4 6" xfId="17494" xr:uid="{00000000-0005-0000-0000-00000F450000}"/>
    <cellStyle name="Normal 4 2 2 3 5" xfId="17495" xr:uid="{00000000-0005-0000-0000-000010450000}"/>
    <cellStyle name="Normal 4 2 2 3 5 2" xfId="17496" xr:uid="{00000000-0005-0000-0000-000011450000}"/>
    <cellStyle name="Normal 4 2 2 3 5 2 2" xfId="17497" xr:uid="{00000000-0005-0000-0000-000012450000}"/>
    <cellStyle name="Normal 4 2 2 3 5 2 3" xfId="17498" xr:uid="{00000000-0005-0000-0000-000013450000}"/>
    <cellStyle name="Normal 4 2 2 3 5 2 4" xfId="17499" xr:uid="{00000000-0005-0000-0000-000014450000}"/>
    <cellStyle name="Normal 4 2 2 3 5 3" xfId="17500" xr:uid="{00000000-0005-0000-0000-000015450000}"/>
    <cellStyle name="Normal 4 2 2 3 5 4" xfId="17501" xr:uid="{00000000-0005-0000-0000-000016450000}"/>
    <cellStyle name="Normal 4 2 2 3 5 5" xfId="17502" xr:uid="{00000000-0005-0000-0000-000017450000}"/>
    <cellStyle name="Normal 4 2 2 3 6" xfId="17503" xr:uid="{00000000-0005-0000-0000-000018450000}"/>
    <cellStyle name="Normal 4 2 2 3 6 2" xfId="17504" xr:uid="{00000000-0005-0000-0000-000019450000}"/>
    <cellStyle name="Normal 4 2 2 3 6 3" xfId="17505" xr:uid="{00000000-0005-0000-0000-00001A450000}"/>
    <cellStyle name="Normal 4 2 2 3 6 4" xfId="17506" xr:uid="{00000000-0005-0000-0000-00001B450000}"/>
    <cellStyle name="Normal 4 2 2 3 7" xfId="17507" xr:uid="{00000000-0005-0000-0000-00001C450000}"/>
    <cellStyle name="Normal 4 2 2 3 8" xfId="17508" xr:uid="{00000000-0005-0000-0000-00001D450000}"/>
    <cellStyle name="Normal 4 2 2 3 9" xfId="17509" xr:uid="{00000000-0005-0000-0000-00001E450000}"/>
    <cellStyle name="Normal 4 2 2 4" xfId="17510" xr:uid="{00000000-0005-0000-0000-00001F450000}"/>
    <cellStyle name="Normal 4 2 2 4 2" xfId="17511" xr:uid="{00000000-0005-0000-0000-000020450000}"/>
    <cellStyle name="Normal 4 2 2 4 2 2" xfId="17512" xr:uid="{00000000-0005-0000-0000-000021450000}"/>
    <cellStyle name="Normal 4 2 2 4 2 2 2" xfId="17513" xr:uid="{00000000-0005-0000-0000-000022450000}"/>
    <cellStyle name="Normal 4 2 2 4 2 2 2 2" xfId="17514" xr:uid="{00000000-0005-0000-0000-000023450000}"/>
    <cellStyle name="Normal 4 2 2 4 2 2 2 2 2" xfId="17515" xr:uid="{00000000-0005-0000-0000-000024450000}"/>
    <cellStyle name="Normal 4 2 2 4 2 2 2 2 3" xfId="17516" xr:uid="{00000000-0005-0000-0000-000025450000}"/>
    <cellStyle name="Normal 4 2 2 4 2 2 2 2 4" xfId="17517" xr:uid="{00000000-0005-0000-0000-000026450000}"/>
    <cellStyle name="Normal 4 2 2 4 2 2 2 3" xfId="17518" xr:uid="{00000000-0005-0000-0000-000027450000}"/>
    <cellStyle name="Normal 4 2 2 4 2 2 2 4" xfId="17519" xr:uid="{00000000-0005-0000-0000-000028450000}"/>
    <cellStyle name="Normal 4 2 2 4 2 2 2 5" xfId="17520" xr:uid="{00000000-0005-0000-0000-000029450000}"/>
    <cellStyle name="Normal 4 2 2 4 2 2 3" xfId="17521" xr:uid="{00000000-0005-0000-0000-00002A450000}"/>
    <cellStyle name="Normal 4 2 2 4 2 2 3 2" xfId="17522" xr:uid="{00000000-0005-0000-0000-00002B450000}"/>
    <cellStyle name="Normal 4 2 2 4 2 2 3 3" xfId="17523" xr:uid="{00000000-0005-0000-0000-00002C450000}"/>
    <cellStyle name="Normal 4 2 2 4 2 2 3 4" xfId="17524" xr:uid="{00000000-0005-0000-0000-00002D450000}"/>
    <cellStyle name="Normal 4 2 2 4 2 2 4" xfId="17525" xr:uid="{00000000-0005-0000-0000-00002E450000}"/>
    <cellStyle name="Normal 4 2 2 4 2 2 5" xfId="17526" xr:uid="{00000000-0005-0000-0000-00002F450000}"/>
    <cellStyle name="Normal 4 2 2 4 2 2 6" xfId="17527" xr:uid="{00000000-0005-0000-0000-000030450000}"/>
    <cellStyle name="Normal 4 2 2 4 2 3" xfId="17528" xr:uid="{00000000-0005-0000-0000-000031450000}"/>
    <cellStyle name="Normal 4 2 2 4 2 3 2" xfId="17529" xr:uid="{00000000-0005-0000-0000-000032450000}"/>
    <cellStyle name="Normal 4 2 2 4 2 3 2 2" xfId="17530" xr:uid="{00000000-0005-0000-0000-000033450000}"/>
    <cellStyle name="Normal 4 2 2 4 2 3 2 2 2" xfId="17531" xr:uid="{00000000-0005-0000-0000-000034450000}"/>
    <cellStyle name="Normal 4 2 2 4 2 3 2 2 3" xfId="17532" xr:uid="{00000000-0005-0000-0000-000035450000}"/>
    <cellStyle name="Normal 4 2 2 4 2 3 2 2 4" xfId="17533" xr:uid="{00000000-0005-0000-0000-000036450000}"/>
    <cellStyle name="Normal 4 2 2 4 2 3 2 3" xfId="17534" xr:uid="{00000000-0005-0000-0000-000037450000}"/>
    <cellStyle name="Normal 4 2 2 4 2 3 2 4" xfId="17535" xr:uid="{00000000-0005-0000-0000-000038450000}"/>
    <cellStyle name="Normal 4 2 2 4 2 3 2 5" xfId="17536" xr:uid="{00000000-0005-0000-0000-000039450000}"/>
    <cellStyle name="Normal 4 2 2 4 2 3 3" xfId="17537" xr:uid="{00000000-0005-0000-0000-00003A450000}"/>
    <cellStyle name="Normal 4 2 2 4 2 3 3 2" xfId="17538" xr:uid="{00000000-0005-0000-0000-00003B450000}"/>
    <cellStyle name="Normal 4 2 2 4 2 3 3 3" xfId="17539" xr:uid="{00000000-0005-0000-0000-00003C450000}"/>
    <cellStyle name="Normal 4 2 2 4 2 3 3 4" xfId="17540" xr:uid="{00000000-0005-0000-0000-00003D450000}"/>
    <cellStyle name="Normal 4 2 2 4 2 3 4" xfId="17541" xr:uid="{00000000-0005-0000-0000-00003E450000}"/>
    <cellStyle name="Normal 4 2 2 4 2 3 5" xfId="17542" xr:uid="{00000000-0005-0000-0000-00003F450000}"/>
    <cellStyle name="Normal 4 2 2 4 2 3 6" xfId="17543" xr:uid="{00000000-0005-0000-0000-000040450000}"/>
    <cellStyle name="Normal 4 2 2 4 2 4" xfId="17544" xr:uid="{00000000-0005-0000-0000-000041450000}"/>
    <cellStyle name="Normal 4 2 2 4 2 4 2" xfId="17545" xr:uid="{00000000-0005-0000-0000-000042450000}"/>
    <cellStyle name="Normal 4 2 2 4 2 4 2 2" xfId="17546" xr:uid="{00000000-0005-0000-0000-000043450000}"/>
    <cellStyle name="Normal 4 2 2 4 2 4 2 3" xfId="17547" xr:uid="{00000000-0005-0000-0000-000044450000}"/>
    <cellStyle name="Normal 4 2 2 4 2 4 2 4" xfId="17548" xr:uid="{00000000-0005-0000-0000-000045450000}"/>
    <cellStyle name="Normal 4 2 2 4 2 4 3" xfId="17549" xr:uid="{00000000-0005-0000-0000-000046450000}"/>
    <cellStyle name="Normal 4 2 2 4 2 4 4" xfId="17550" xr:uid="{00000000-0005-0000-0000-000047450000}"/>
    <cellStyle name="Normal 4 2 2 4 2 4 5" xfId="17551" xr:uid="{00000000-0005-0000-0000-000048450000}"/>
    <cellStyle name="Normal 4 2 2 4 2 5" xfId="17552" xr:uid="{00000000-0005-0000-0000-000049450000}"/>
    <cellStyle name="Normal 4 2 2 4 2 5 2" xfId="17553" xr:uid="{00000000-0005-0000-0000-00004A450000}"/>
    <cellStyle name="Normal 4 2 2 4 2 5 3" xfId="17554" xr:uid="{00000000-0005-0000-0000-00004B450000}"/>
    <cellStyle name="Normal 4 2 2 4 2 5 4" xfId="17555" xr:uid="{00000000-0005-0000-0000-00004C450000}"/>
    <cellStyle name="Normal 4 2 2 4 2 6" xfId="17556" xr:uid="{00000000-0005-0000-0000-00004D450000}"/>
    <cellStyle name="Normal 4 2 2 4 2 7" xfId="17557" xr:uid="{00000000-0005-0000-0000-00004E450000}"/>
    <cellStyle name="Normal 4 2 2 4 2 8" xfId="17558" xr:uid="{00000000-0005-0000-0000-00004F450000}"/>
    <cellStyle name="Normal 4 2 2 4 3" xfId="17559" xr:uid="{00000000-0005-0000-0000-000050450000}"/>
    <cellStyle name="Normal 4 2 2 4 3 2" xfId="17560" xr:uid="{00000000-0005-0000-0000-000051450000}"/>
    <cellStyle name="Normal 4 2 2 4 3 2 2" xfId="17561" xr:uid="{00000000-0005-0000-0000-000052450000}"/>
    <cellStyle name="Normal 4 2 2 4 3 2 2 2" xfId="17562" xr:uid="{00000000-0005-0000-0000-000053450000}"/>
    <cellStyle name="Normal 4 2 2 4 3 2 2 3" xfId="17563" xr:uid="{00000000-0005-0000-0000-000054450000}"/>
    <cellStyle name="Normal 4 2 2 4 3 2 2 4" xfId="17564" xr:uid="{00000000-0005-0000-0000-000055450000}"/>
    <cellStyle name="Normal 4 2 2 4 3 2 3" xfId="17565" xr:uid="{00000000-0005-0000-0000-000056450000}"/>
    <cellStyle name="Normal 4 2 2 4 3 2 4" xfId="17566" xr:uid="{00000000-0005-0000-0000-000057450000}"/>
    <cellStyle name="Normal 4 2 2 4 3 2 5" xfId="17567" xr:uid="{00000000-0005-0000-0000-000058450000}"/>
    <cellStyle name="Normal 4 2 2 4 3 3" xfId="17568" xr:uid="{00000000-0005-0000-0000-000059450000}"/>
    <cellStyle name="Normal 4 2 2 4 3 3 2" xfId="17569" xr:uid="{00000000-0005-0000-0000-00005A450000}"/>
    <cellStyle name="Normal 4 2 2 4 3 3 3" xfId="17570" xr:uid="{00000000-0005-0000-0000-00005B450000}"/>
    <cellStyle name="Normal 4 2 2 4 3 3 4" xfId="17571" xr:uid="{00000000-0005-0000-0000-00005C450000}"/>
    <cellStyle name="Normal 4 2 2 4 3 4" xfId="17572" xr:uid="{00000000-0005-0000-0000-00005D450000}"/>
    <cellStyle name="Normal 4 2 2 4 3 5" xfId="17573" xr:uid="{00000000-0005-0000-0000-00005E450000}"/>
    <cellStyle name="Normal 4 2 2 4 3 6" xfId="17574" xr:uid="{00000000-0005-0000-0000-00005F450000}"/>
    <cellStyle name="Normal 4 2 2 4 4" xfId="17575" xr:uid="{00000000-0005-0000-0000-000060450000}"/>
    <cellStyle name="Normal 4 2 2 4 4 2" xfId="17576" xr:uid="{00000000-0005-0000-0000-000061450000}"/>
    <cellStyle name="Normal 4 2 2 4 4 2 2" xfId="17577" xr:uid="{00000000-0005-0000-0000-000062450000}"/>
    <cellStyle name="Normal 4 2 2 4 4 2 2 2" xfId="17578" xr:uid="{00000000-0005-0000-0000-000063450000}"/>
    <cellStyle name="Normal 4 2 2 4 4 2 2 3" xfId="17579" xr:uid="{00000000-0005-0000-0000-000064450000}"/>
    <cellStyle name="Normal 4 2 2 4 4 2 2 4" xfId="17580" xr:uid="{00000000-0005-0000-0000-000065450000}"/>
    <cellStyle name="Normal 4 2 2 4 4 2 3" xfId="17581" xr:uid="{00000000-0005-0000-0000-000066450000}"/>
    <cellStyle name="Normal 4 2 2 4 4 2 4" xfId="17582" xr:uid="{00000000-0005-0000-0000-000067450000}"/>
    <cellStyle name="Normal 4 2 2 4 4 2 5" xfId="17583" xr:uid="{00000000-0005-0000-0000-000068450000}"/>
    <cellStyle name="Normal 4 2 2 4 4 3" xfId="17584" xr:uid="{00000000-0005-0000-0000-000069450000}"/>
    <cellStyle name="Normal 4 2 2 4 4 3 2" xfId="17585" xr:uid="{00000000-0005-0000-0000-00006A450000}"/>
    <cellStyle name="Normal 4 2 2 4 4 3 3" xfId="17586" xr:uid="{00000000-0005-0000-0000-00006B450000}"/>
    <cellStyle name="Normal 4 2 2 4 4 3 4" xfId="17587" xr:uid="{00000000-0005-0000-0000-00006C450000}"/>
    <cellStyle name="Normal 4 2 2 4 4 4" xfId="17588" xr:uid="{00000000-0005-0000-0000-00006D450000}"/>
    <cellStyle name="Normal 4 2 2 4 4 5" xfId="17589" xr:uid="{00000000-0005-0000-0000-00006E450000}"/>
    <cellStyle name="Normal 4 2 2 4 4 6" xfId="17590" xr:uid="{00000000-0005-0000-0000-00006F450000}"/>
    <cellStyle name="Normal 4 2 2 4 5" xfId="17591" xr:uid="{00000000-0005-0000-0000-000070450000}"/>
    <cellStyle name="Normal 4 2 2 4 5 2" xfId="17592" xr:uid="{00000000-0005-0000-0000-000071450000}"/>
    <cellStyle name="Normal 4 2 2 4 5 2 2" xfId="17593" xr:uid="{00000000-0005-0000-0000-000072450000}"/>
    <cellStyle name="Normal 4 2 2 4 5 2 3" xfId="17594" xr:uid="{00000000-0005-0000-0000-000073450000}"/>
    <cellStyle name="Normal 4 2 2 4 5 2 4" xfId="17595" xr:uid="{00000000-0005-0000-0000-000074450000}"/>
    <cellStyle name="Normal 4 2 2 4 5 3" xfId="17596" xr:uid="{00000000-0005-0000-0000-000075450000}"/>
    <cellStyle name="Normal 4 2 2 4 5 4" xfId="17597" xr:uid="{00000000-0005-0000-0000-000076450000}"/>
    <cellStyle name="Normal 4 2 2 4 5 5" xfId="17598" xr:uid="{00000000-0005-0000-0000-000077450000}"/>
    <cellStyle name="Normal 4 2 2 4 6" xfId="17599" xr:uid="{00000000-0005-0000-0000-000078450000}"/>
    <cellStyle name="Normal 4 2 2 4 6 2" xfId="17600" xr:uid="{00000000-0005-0000-0000-000079450000}"/>
    <cellStyle name="Normal 4 2 2 4 6 3" xfId="17601" xr:uid="{00000000-0005-0000-0000-00007A450000}"/>
    <cellStyle name="Normal 4 2 2 4 6 4" xfId="17602" xr:uid="{00000000-0005-0000-0000-00007B450000}"/>
    <cellStyle name="Normal 4 2 2 4 7" xfId="17603" xr:uid="{00000000-0005-0000-0000-00007C450000}"/>
    <cellStyle name="Normal 4 2 2 4 8" xfId="17604" xr:uid="{00000000-0005-0000-0000-00007D450000}"/>
    <cellStyle name="Normal 4 2 2 4 9" xfId="17605" xr:uid="{00000000-0005-0000-0000-00007E450000}"/>
    <cellStyle name="Normal 4 2 2 5" xfId="17606" xr:uid="{00000000-0005-0000-0000-00007F450000}"/>
    <cellStyle name="Normal 4 2 2 5 2" xfId="17607" xr:uid="{00000000-0005-0000-0000-000080450000}"/>
    <cellStyle name="Normal 4 2 2 5 2 2" xfId="17608" xr:uid="{00000000-0005-0000-0000-000081450000}"/>
    <cellStyle name="Normal 4 2 2 5 2 2 2" xfId="17609" xr:uid="{00000000-0005-0000-0000-000082450000}"/>
    <cellStyle name="Normal 4 2 2 5 2 2 2 2" xfId="17610" xr:uid="{00000000-0005-0000-0000-000083450000}"/>
    <cellStyle name="Normal 4 2 2 5 2 2 2 3" xfId="17611" xr:uid="{00000000-0005-0000-0000-000084450000}"/>
    <cellStyle name="Normal 4 2 2 5 2 2 2 4" xfId="17612" xr:uid="{00000000-0005-0000-0000-000085450000}"/>
    <cellStyle name="Normal 4 2 2 5 2 2 3" xfId="17613" xr:uid="{00000000-0005-0000-0000-000086450000}"/>
    <cellStyle name="Normal 4 2 2 5 2 2 4" xfId="17614" xr:uid="{00000000-0005-0000-0000-000087450000}"/>
    <cellStyle name="Normal 4 2 2 5 2 2 5" xfId="17615" xr:uid="{00000000-0005-0000-0000-000088450000}"/>
    <cellStyle name="Normal 4 2 2 5 2 3" xfId="17616" xr:uid="{00000000-0005-0000-0000-000089450000}"/>
    <cellStyle name="Normal 4 2 2 5 2 3 2" xfId="17617" xr:uid="{00000000-0005-0000-0000-00008A450000}"/>
    <cellStyle name="Normal 4 2 2 5 2 3 3" xfId="17618" xr:uid="{00000000-0005-0000-0000-00008B450000}"/>
    <cellStyle name="Normal 4 2 2 5 2 3 4" xfId="17619" xr:uid="{00000000-0005-0000-0000-00008C450000}"/>
    <cellStyle name="Normal 4 2 2 5 2 4" xfId="17620" xr:uid="{00000000-0005-0000-0000-00008D450000}"/>
    <cellStyle name="Normal 4 2 2 5 2 5" xfId="17621" xr:uid="{00000000-0005-0000-0000-00008E450000}"/>
    <cellStyle name="Normal 4 2 2 5 2 6" xfId="17622" xr:uid="{00000000-0005-0000-0000-00008F450000}"/>
    <cellStyle name="Normal 4 2 2 5 3" xfId="17623" xr:uid="{00000000-0005-0000-0000-000090450000}"/>
    <cellStyle name="Normal 4 2 2 5 3 2" xfId="17624" xr:uid="{00000000-0005-0000-0000-000091450000}"/>
    <cellStyle name="Normal 4 2 2 5 3 2 2" xfId="17625" xr:uid="{00000000-0005-0000-0000-000092450000}"/>
    <cellStyle name="Normal 4 2 2 5 3 2 2 2" xfId="17626" xr:uid="{00000000-0005-0000-0000-000093450000}"/>
    <cellStyle name="Normal 4 2 2 5 3 2 2 3" xfId="17627" xr:uid="{00000000-0005-0000-0000-000094450000}"/>
    <cellStyle name="Normal 4 2 2 5 3 2 2 4" xfId="17628" xr:uid="{00000000-0005-0000-0000-000095450000}"/>
    <cellStyle name="Normal 4 2 2 5 3 2 3" xfId="17629" xr:uid="{00000000-0005-0000-0000-000096450000}"/>
    <cellStyle name="Normal 4 2 2 5 3 2 4" xfId="17630" xr:uid="{00000000-0005-0000-0000-000097450000}"/>
    <cellStyle name="Normal 4 2 2 5 3 2 5" xfId="17631" xr:uid="{00000000-0005-0000-0000-000098450000}"/>
    <cellStyle name="Normal 4 2 2 5 3 3" xfId="17632" xr:uid="{00000000-0005-0000-0000-000099450000}"/>
    <cellStyle name="Normal 4 2 2 5 3 3 2" xfId="17633" xr:uid="{00000000-0005-0000-0000-00009A450000}"/>
    <cellStyle name="Normal 4 2 2 5 3 3 3" xfId="17634" xr:uid="{00000000-0005-0000-0000-00009B450000}"/>
    <cellStyle name="Normal 4 2 2 5 3 3 4" xfId="17635" xr:uid="{00000000-0005-0000-0000-00009C450000}"/>
    <cellStyle name="Normal 4 2 2 5 3 4" xfId="17636" xr:uid="{00000000-0005-0000-0000-00009D450000}"/>
    <cellStyle name="Normal 4 2 2 5 3 5" xfId="17637" xr:uid="{00000000-0005-0000-0000-00009E450000}"/>
    <cellStyle name="Normal 4 2 2 5 3 6" xfId="17638" xr:uid="{00000000-0005-0000-0000-00009F450000}"/>
    <cellStyle name="Normal 4 2 2 5 4" xfId="17639" xr:uid="{00000000-0005-0000-0000-0000A0450000}"/>
    <cellStyle name="Normal 4 2 2 5 4 2" xfId="17640" xr:uid="{00000000-0005-0000-0000-0000A1450000}"/>
    <cellStyle name="Normal 4 2 2 5 4 2 2" xfId="17641" xr:uid="{00000000-0005-0000-0000-0000A2450000}"/>
    <cellStyle name="Normal 4 2 2 5 4 2 3" xfId="17642" xr:uid="{00000000-0005-0000-0000-0000A3450000}"/>
    <cellStyle name="Normal 4 2 2 5 4 2 4" xfId="17643" xr:uid="{00000000-0005-0000-0000-0000A4450000}"/>
    <cellStyle name="Normal 4 2 2 5 4 3" xfId="17644" xr:uid="{00000000-0005-0000-0000-0000A5450000}"/>
    <cellStyle name="Normal 4 2 2 5 4 4" xfId="17645" xr:uid="{00000000-0005-0000-0000-0000A6450000}"/>
    <cellStyle name="Normal 4 2 2 5 4 5" xfId="17646" xr:uid="{00000000-0005-0000-0000-0000A7450000}"/>
    <cellStyle name="Normal 4 2 2 5 5" xfId="17647" xr:uid="{00000000-0005-0000-0000-0000A8450000}"/>
    <cellStyle name="Normal 4 2 2 5 5 2" xfId="17648" xr:uid="{00000000-0005-0000-0000-0000A9450000}"/>
    <cellStyle name="Normal 4 2 2 5 5 3" xfId="17649" xr:uid="{00000000-0005-0000-0000-0000AA450000}"/>
    <cellStyle name="Normal 4 2 2 5 5 4" xfId="17650" xr:uid="{00000000-0005-0000-0000-0000AB450000}"/>
    <cellStyle name="Normal 4 2 2 5 6" xfId="17651" xr:uid="{00000000-0005-0000-0000-0000AC450000}"/>
    <cellStyle name="Normal 4 2 2 5 7" xfId="17652" xr:uid="{00000000-0005-0000-0000-0000AD450000}"/>
    <cellStyle name="Normal 4 2 2 5 8" xfId="17653" xr:uid="{00000000-0005-0000-0000-0000AE450000}"/>
    <cellStyle name="Normal 4 2 2 6" xfId="17654" xr:uid="{00000000-0005-0000-0000-0000AF450000}"/>
    <cellStyle name="Normal 4 2 2 6 2" xfId="17655" xr:uid="{00000000-0005-0000-0000-0000B0450000}"/>
    <cellStyle name="Normal 4 2 2 6 2 2" xfId="17656" xr:uid="{00000000-0005-0000-0000-0000B1450000}"/>
    <cellStyle name="Normal 4 2 2 6 2 2 2" xfId="17657" xr:uid="{00000000-0005-0000-0000-0000B2450000}"/>
    <cellStyle name="Normal 4 2 2 6 2 2 2 2" xfId="17658" xr:uid="{00000000-0005-0000-0000-0000B3450000}"/>
    <cellStyle name="Normal 4 2 2 6 2 2 2 3" xfId="17659" xr:uid="{00000000-0005-0000-0000-0000B4450000}"/>
    <cellStyle name="Normal 4 2 2 6 2 2 2 4" xfId="17660" xr:uid="{00000000-0005-0000-0000-0000B5450000}"/>
    <cellStyle name="Normal 4 2 2 6 2 2 3" xfId="17661" xr:uid="{00000000-0005-0000-0000-0000B6450000}"/>
    <cellStyle name="Normal 4 2 2 6 2 2 4" xfId="17662" xr:uid="{00000000-0005-0000-0000-0000B7450000}"/>
    <cellStyle name="Normal 4 2 2 6 2 2 5" xfId="17663" xr:uid="{00000000-0005-0000-0000-0000B8450000}"/>
    <cellStyle name="Normal 4 2 2 6 2 3" xfId="17664" xr:uid="{00000000-0005-0000-0000-0000B9450000}"/>
    <cellStyle name="Normal 4 2 2 6 2 3 2" xfId="17665" xr:uid="{00000000-0005-0000-0000-0000BA450000}"/>
    <cellStyle name="Normal 4 2 2 6 2 3 3" xfId="17666" xr:uid="{00000000-0005-0000-0000-0000BB450000}"/>
    <cellStyle name="Normal 4 2 2 6 2 3 4" xfId="17667" xr:uid="{00000000-0005-0000-0000-0000BC450000}"/>
    <cellStyle name="Normal 4 2 2 6 2 4" xfId="17668" xr:uid="{00000000-0005-0000-0000-0000BD450000}"/>
    <cellStyle name="Normal 4 2 2 6 2 5" xfId="17669" xr:uid="{00000000-0005-0000-0000-0000BE450000}"/>
    <cellStyle name="Normal 4 2 2 6 2 6" xfId="17670" xr:uid="{00000000-0005-0000-0000-0000BF450000}"/>
    <cellStyle name="Normal 4 2 2 6 3" xfId="17671" xr:uid="{00000000-0005-0000-0000-0000C0450000}"/>
    <cellStyle name="Normal 4 2 2 6 3 2" xfId="17672" xr:uid="{00000000-0005-0000-0000-0000C1450000}"/>
    <cellStyle name="Normal 4 2 2 6 3 2 2" xfId="17673" xr:uid="{00000000-0005-0000-0000-0000C2450000}"/>
    <cellStyle name="Normal 4 2 2 6 3 2 2 2" xfId="17674" xr:uid="{00000000-0005-0000-0000-0000C3450000}"/>
    <cellStyle name="Normal 4 2 2 6 3 2 2 3" xfId="17675" xr:uid="{00000000-0005-0000-0000-0000C4450000}"/>
    <cellStyle name="Normal 4 2 2 6 3 2 2 4" xfId="17676" xr:uid="{00000000-0005-0000-0000-0000C5450000}"/>
    <cellStyle name="Normal 4 2 2 6 3 2 3" xfId="17677" xr:uid="{00000000-0005-0000-0000-0000C6450000}"/>
    <cellStyle name="Normal 4 2 2 6 3 2 4" xfId="17678" xr:uid="{00000000-0005-0000-0000-0000C7450000}"/>
    <cellStyle name="Normal 4 2 2 6 3 2 5" xfId="17679" xr:uid="{00000000-0005-0000-0000-0000C8450000}"/>
    <cellStyle name="Normal 4 2 2 6 3 3" xfId="17680" xr:uid="{00000000-0005-0000-0000-0000C9450000}"/>
    <cellStyle name="Normal 4 2 2 6 3 3 2" xfId="17681" xr:uid="{00000000-0005-0000-0000-0000CA450000}"/>
    <cellStyle name="Normal 4 2 2 6 3 3 3" xfId="17682" xr:uid="{00000000-0005-0000-0000-0000CB450000}"/>
    <cellStyle name="Normal 4 2 2 6 3 3 4" xfId="17683" xr:uid="{00000000-0005-0000-0000-0000CC450000}"/>
    <cellStyle name="Normal 4 2 2 6 3 4" xfId="17684" xr:uid="{00000000-0005-0000-0000-0000CD450000}"/>
    <cellStyle name="Normal 4 2 2 6 3 5" xfId="17685" xr:uid="{00000000-0005-0000-0000-0000CE450000}"/>
    <cellStyle name="Normal 4 2 2 6 3 6" xfId="17686" xr:uid="{00000000-0005-0000-0000-0000CF450000}"/>
    <cellStyle name="Normal 4 2 2 6 4" xfId="17687" xr:uid="{00000000-0005-0000-0000-0000D0450000}"/>
    <cellStyle name="Normal 4 2 2 6 4 2" xfId="17688" xr:uid="{00000000-0005-0000-0000-0000D1450000}"/>
    <cellStyle name="Normal 4 2 2 6 4 2 2" xfId="17689" xr:uid="{00000000-0005-0000-0000-0000D2450000}"/>
    <cellStyle name="Normal 4 2 2 6 4 2 3" xfId="17690" xr:uid="{00000000-0005-0000-0000-0000D3450000}"/>
    <cellStyle name="Normal 4 2 2 6 4 2 4" xfId="17691" xr:uid="{00000000-0005-0000-0000-0000D4450000}"/>
    <cellStyle name="Normal 4 2 2 6 4 3" xfId="17692" xr:uid="{00000000-0005-0000-0000-0000D5450000}"/>
    <cellStyle name="Normal 4 2 2 6 4 4" xfId="17693" xr:uid="{00000000-0005-0000-0000-0000D6450000}"/>
    <cellStyle name="Normal 4 2 2 6 4 5" xfId="17694" xr:uid="{00000000-0005-0000-0000-0000D7450000}"/>
    <cellStyle name="Normal 4 2 2 6 5" xfId="17695" xr:uid="{00000000-0005-0000-0000-0000D8450000}"/>
    <cellStyle name="Normal 4 2 2 6 5 2" xfId="17696" xr:uid="{00000000-0005-0000-0000-0000D9450000}"/>
    <cellStyle name="Normal 4 2 2 6 5 3" xfId="17697" xr:uid="{00000000-0005-0000-0000-0000DA450000}"/>
    <cellStyle name="Normal 4 2 2 6 5 4" xfId="17698" xr:uid="{00000000-0005-0000-0000-0000DB450000}"/>
    <cellStyle name="Normal 4 2 2 6 6" xfId="17699" xr:uid="{00000000-0005-0000-0000-0000DC450000}"/>
    <cellStyle name="Normal 4 2 2 6 7" xfId="17700" xr:uid="{00000000-0005-0000-0000-0000DD450000}"/>
    <cellStyle name="Normal 4 2 2 6 8" xfId="17701" xr:uid="{00000000-0005-0000-0000-0000DE450000}"/>
    <cellStyle name="Normal 4 2 2 7" xfId="17702" xr:uid="{00000000-0005-0000-0000-0000DF450000}"/>
    <cellStyle name="Normal 4 2 2 7 2" xfId="17703" xr:uid="{00000000-0005-0000-0000-0000E0450000}"/>
    <cellStyle name="Normal 4 2 2 7 2 2" xfId="17704" xr:uid="{00000000-0005-0000-0000-0000E1450000}"/>
    <cellStyle name="Normal 4 2 2 7 2 2 2" xfId="17705" xr:uid="{00000000-0005-0000-0000-0000E2450000}"/>
    <cellStyle name="Normal 4 2 2 7 2 2 3" xfId="17706" xr:uid="{00000000-0005-0000-0000-0000E3450000}"/>
    <cellStyle name="Normal 4 2 2 7 2 2 4" xfId="17707" xr:uid="{00000000-0005-0000-0000-0000E4450000}"/>
    <cellStyle name="Normal 4 2 2 7 2 3" xfId="17708" xr:uid="{00000000-0005-0000-0000-0000E5450000}"/>
    <cellStyle name="Normal 4 2 2 7 2 4" xfId="17709" xr:uid="{00000000-0005-0000-0000-0000E6450000}"/>
    <cellStyle name="Normal 4 2 2 7 2 5" xfId="17710" xr:uid="{00000000-0005-0000-0000-0000E7450000}"/>
    <cellStyle name="Normal 4 2 2 7 3" xfId="17711" xr:uid="{00000000-0005-0000-0000-0000E8450000}"/>
    <cellStyle name="Normal 4 2 2 7 3 2" xfId="17712" xr:uid="{00000000-0005-0000-0000-0000E9450000}"/>
    <cellStyle name="Normal 4 2 2 7 3 3" xfId="17713" xr:uid="{00000000-0005-0000-0000-0000EA450000}"/>
    <cellStyle name="Normal 4 2 2 7 3 4" xfId="17714" xr:uid="{00000000-0005-0000-0000-0000EB450000}"/>
    <cellStyle name="Normal 4 2 2 7 4" xfId="17715" xr:uid="{00000000-0005-0000-0000-0000EC450000}"/>
    <cellStyle name="Normal 4 2 2 7 5" xfId="17716" xr:uid="{00000000-0005-0000-0000-0000ED450000}"/>
    <cellStyle name="Normal 4 2 2 7 6" xfId="17717" xr:uid="{00000000-0005-0000-0000-0000EE450000}"/>
    <cellStyle name="Normal 4 2 2 8" xfId="17718" xr:uid="{00000000-0005-0000-0000-0000EF450000}"/>
    <cellStyle name="Normal 4 2 2 8 2" xfId="17719" xr:uid="{00000000-0005-0000-0000-0000F0450000}"/>
    <cellStyle name="Normal 4 2 2 8 2 2" xfId="17720" xr:uid="{00000000-0005-0000-0000-0000F1450000}"/>
    <cellStyle name="Normal 4 2 2 8 2 2 2" xfId="17721" xr:uid="{00000000-0005-0000-0000-0000F2450000}"/>
    <cellStyle name="Normal 4 2 2 8 2 2 3" xfId="17722" xr:uid="{00000000-0005-0000-0000-0000F3450000}"/>
    <cellStyle name="Normal 4 2 2 8 2 2 4" xfId="17723" xr:uid="{00000000-0005-0000-0000-0000F4450000}"/>
    <cellStyle name="Normal 4 2 2 8 2 3" xfId="17724" xr:uid="{00000000-0005-0000-0000-0000F5450000}"/>
    <cellStyle name="Normal 4 2 2 8 2 4" xfId="17725" xr:uid="{00000000-0005-0000-0000-0000F6450000}"/>
    <cellStyle name="Normal 4 2 2 8 2 5" xfId="17726" xr:uid="{00000000-0005-0000-0000-0000F7450000}"/>
    <cellStyle name="Normal 4 2 2 8 3" xfId="17727" xr:uid="{00000000-0005-0000-0000-0000F8450000}"/>
    <cellStyle name="Normal 4 2 2 8 3 2" xfId="17728" xr:uid="{00000000-0005-0000-0000-0000F9450000}"/>
    <cellStyle name="Normal 4 2 2 8 3 3" xfId="17729" xr:uid="{00000000-0005-0000-0000-0000FA450000}"/>
    <cellStyle name="Normal 4 2 2 8 3 4" xfId="17730" xr:uid="{00000000-0005-0000-0000-0000FB450000}"/>
    <cellStyle name="Normal 4 2 2 8 4" xfId="17731" xr:uid="{00000000-0005-0000-0000-0000FC450000}"/>
    <cellStyle name="Normal 4 2 2 8 5" xfId="17732" xr:uid="{00000000-0005-0000-0000-0000FD450000}"/>
    <cellStyle name="Normal 4 2 2 8 6" xfId="17733" xr:uid="{00000000-0005-0000-0000-0000FE450000}"/>
    <cellStyle name="Normal 4 2 2 9" xfId="17734" xr:uid="{00000000-0005-0000-0000-0000FF450000}"/>
    <cellStyle name="Normal 4 2 3" xfId="17735" xr:uid="{00000000-0005-0000-0000-000000460000}"/>
    <cellStyle name="Normal 4 2 3 10" xfId="17736" xr:uid="{00000000-0005-0000-0000-000001460000}"/>
    <cellStyle name="Normal 4 2 3 2" xfId="17737" xr:uid="{00000000-0005-0000-0000-000002460000}"/>
    <cellStyle name="Normal 4 2 3 2 2" xfId="17738" xr:uid="{00000000-0005-0000-0000-000003460000}"/>
    <cellStyle name="Normal 4 2 3 2 2 2" xfId="17739" xr:uid="{00000000-0005-0000-0000-000004460000}"/>
    <cellStyle name="Normal 4 2 3 2 2 2 2" xfId="17740" xr:uid="{00000000-0005-0000-0000-000005460000}"/>
    <cellStyle name="Normal 4 2 3 2 2 2 2 2" xfId="17741" xr:uid="{00000000-0005-0000-0000-000006460000}"/>
    <cellStyle name="Normal 4 2 3 2 2 2 2 3" xfId="17742" xr:uid="{00000000-0005-0000-0000-000007460000}"/>
    <cellStyle name="Normal 4 2 3 2 2 2 2 4" xfId="17743" xr:uid="{00000000-0005-0000-0000-000008460000}"/>
    <cellStyle name="Normal 4 2 3 2 2 2 3" xfId="17744" xr:uid="{00000000-0005-0000-0000-000009460000}"/>
    <cellStyle name="Normal 4 2 3 2 2 2 4" xfId="17745" xr:uid="{00000000-0005-0000-0000-00000A460000}"/>
    <cellStyle name="Normal 4 2 3 2 2 2 5" xfId="17746" xr:uid="{00000000-0005-0000-0000-00000B460000}"/>
    <cellStyle name="Normal 4 2 3 2 2 3" xfId="17747" xr:uid="{00000000-0005-0000-0000-00000C460000}"/>
    <cellStyle name="Normal 4 2 3 2 2 3 2" xfId="17748" xr:uid="{00000000-0005-0000-0000-00000D460000}"/>
    <cellStyle name="Normal 4 2 3 2 2 3 3" xfId="17749" xr:uid="{00000000-0005-0000-0000-00000E460000}"/>
    <cellStyle name="Normal 4 2 3 2 2 3 4" xfId="17750" xr:uid="{00000000-0005-0000-0000-00000F460000}"/>
    <cellStyle name="Normal 4 2 3 2 2 4" xfId="17751" xr:uid="{00000000-0005-0000-0000-000010460000}"/>
    <cellStyle name="Normal 4 2 3 2 2 5" xfId="17752" xr:uid="{00000000-0005-0000-0000-000011460000}"/>
    <cellStyle name="Normal 4 2 3 2 2 6" xfId="17753" xr:uid="{00000000-0005-0000-0000-000012460000}"/>
    <cellStyle name="Normal 4 2 3 2 3" xfId="17754" xr:uid="{00000000-0005-0000-0000-000013460000}"/>
    <cellStyle name="Normal 4 2 3 2 3 2" xfId="17755" xr:uid="{00000000-0005-0000-0000-000014460000}"/>
    <cellStyle name="Normal 4 2 3 2 3 2 2" xfId="17756" xr:uid="{00000000-0005-0000-0000-000015460000}"/>
    <cellStyle name="Normal 4 2 3 2 3 2 2 2" xfId="17757" xr:uid="{00000000-0005-0000-0000-000016460000}"/>
    <cellStyle name="Normal 4 2 3 2 3 2 2 3" xfId="17758" xr:uid="{00000000-0005-0000-0000-000017460000}"/>
    <cellStyle name="Normal 4 2 3 2 3 2 2 4" xfId="17759" xr:uid="{00000000-0005-0000-0000-000018460000}"/>
    <cellStyle name="Normal 4 2 3 2 3 2 3" xfId="17760" xr:uid="{00000000-0005-0000-0000-000019460000}"/>
    <cellStyle name="Normal 4 2 3 2 3 2 4" xfId="17761" xr:uid="{00000000-0005-0000-0000-00001A460000}"/>
    <cellStyle name="Normal 4 2 3 2 3 2 5" xfId="17762" xr:uid="{00000000-0005-0000-0000-00001B460000}"/>
    <cellStyle name="Normal 4 2 3 2 3 3" xfId="17763" xr:uid="{00000000-0005-0000-0000-00001C460000}"/>
    <cellStyle name="Normal 4 2 3 2 3 3 2" xfId="17764" xr:uid="{00000000-0005-0000-0000-00001D460000}"/>
    <cellStyle name="Normal 4 2 3 2 3 3 3" xfId="17765" xr:uid="{00000000-0005-0000-0000-00001E460000}"/>
    <cellStyle name="Normal 4 2 3 2 3 3 4" xfId="17766" xr:uid="{00000000-0005-0000-0000-00001F460000}"/>
    <cellStyle name="Normal 4 2 3 2 3 4" xfId="17767" xr:uid="{00000000-0005-0000-0000-000020460000}"/>
    <cellStyle name="Normal 4 2 3 2 3 5" xfId="17768" xr:uid="{00000000-0005-0000-0000-000021460000}"/>
    <cellStyle name="Normal 4 2 3 2 3 6" xfId="17769" xr:uid="{00000000-0005-0000-0000-000022460000}"/>
    <cellStyle name="Normal 4 2 3 2 4" xfId="17770" xr:uid="{00000000-0005-0000-0000-000023460000}"/>
    <cellStyle name="Normal 4 2 3 2 4 2" xfId="17771" xr:uid="{00000000-0005-0000-0000-000024460000}"/>
    <cellStyle name="Normal 4 2 3 2 4 2 2" xfId="17772" xr:uid="{00000000-0005-0000-0000-000025460000}"/>
    <cellStyle name="Normal 4 2 3 2 4 2 3" xfId="17773" xr:uid="{00000000-0005-0000-0000-000026460000}"/>
    <cellStyle name="Normal 4 2 3 2 4 2 4" xfId="17774" xr:uid="{00000000-0005-0000-0000-000027460000}"/>
    <cellStyle name="Normal 4 2 3 2 4 3" xfId="17775" xr:uid="{00000000-0005-0000-0000-000028460000}"/>
    <cellStyle name="Normal 4 2 3 2 4 4" xfId="17776" xr:uid="{00000000-0005-0000-0000-000029460000}"/>
    <cellStyle name="Normal 4 2 3 2 4 5" xfId="17777" xr:uid="{00000000-0005-0000-0000-00002A460000}"/>
    <cellStyle name="Normal 4 2 3 2 5" xfId="17778" xr:uid="{00000000-0005-0000-0000-00002B460000}"/>
    <cellStyle name="Normal 4 2 3 2 5 2" xfId="17779" xr:uid="{00000000-0005-0000-0000-00002C460000}"/>
    <cellStyle name="Normal 4 2 3 2 5 3" xfId="17780" xr:uid="{00000000-0005-0000-0000-00002D460000}"/>
    <cellStyle name="Normal 4 2 3 2 5 4" xfId="17781" xr:uid="{00000000-0005-0000-0000-00002E460000}"/>
    <cellStyle name="Normal 4 2 3 2 6" xfId="17782" xr:uid="{00000000-0005-0000-0000-00002F460000}"/>
    <cellStyle name="Normal 4 2 3 2 7" xfId="17783" xr:uid="{00000000-0005-0000-0000-000030460000}"/>
    <cellStyle name="Normal 4 2 3 2 8" xfId="17784" xr:uid="{00000000-0005-0000-0000-000031460000}"/>
    <cellStyle name="Normal 4 2 3 3" xfId="17785" xr:uid="{00000000-0005-0000-0000-000032460000}"/>
    <cellStyle name="Normal 4 2 3 3 2" xfId="17786" xr:uid="{00000000-0005-0000-0000-000033460000}"/>
    <cellStyle name="Normal 4 2 3 3 2 2" xfId="17787" xr:uid="{00000000-0005-0000-0000-000034460000}"/>
    <cellStyle name="Normal 4 2 3 3 2 2 2" xfId="17788" xr:uid="{00000000-0005-0000-0000-000035460000}"/>
    <cellStyle name="Normal 4 2 3 3 2 2 3" xfId="17789" xr:uid="{00000000-0005-0000-0000-000036460000}"/>
    <cellStyle name="Normal 4 2 3 3 2 2 4" xfId="17790" xr:uid="{00000000-0005-0000-0000-000037460000}"/>
    <cellStyle name="Normal 4 2 3 3 2 3" xfId="17791" xr:uid="{00000000-0005-0000-0000-000038460000}"/>
    <cellStyle name="Normal 4 2 3 3 2 3 2" xfId="17792" xr:uid="{00000000-0005-0000-0000-000039460000}"/>
    <cellStyle name="Normal 4 2 3 3 2 3 3" xfId="17793" xr:uid="{00000000-0005-0000-0000-00003A460000}"/>
    <cellStyle name="Normal 4 2 3 3 2 3 4" xfId="17794" xr:uid="{00000000-0005-0000-0000-00003B460000}"/>
    <cellStyle name="Normal 4 2 3 3 2 4" xfId="17795" xr:uid="{00000000-0005-0000-0000-00003C460000}"/>
    <cellStyle name="Normal 4 2 3 3 2 5" xfId="17796" xr:uid="{00000000-0005-0000-0000-00003D460000}"/>
    <cellStyle name="Normal 4 2 3 3 2 6" xfId="17797" xr:uid="{00000000-0005-0000-0000-00003E460000}"/>
    <cellStyle name="Normal 4 2 3 3 3" xfId="17798" xr:uid="{00000000-0005-0000-0000-00003F460000}"/>
    <cellStyle name="Normal 4 2 3 3 3 2" xfId="17799" xr:uid="{00000000-0005-0000-0000-000040460000}"/>
    <cellStyle name="Normal 4 2 3 3 3 3" xfId="17800" xr:uid="{00000000-0005-0000-0000-000041460000}"/>
    <cellStyle name="Normal 4 2 3 3 3 4" xfId="17801" xr:uid="{00000000-0005-0000-0000-000042460000}"/>
    <cellStyle name="Normal 4 2 3 3 4" xfId="17802" xr:uid="{00000000-0005-0000-0000-000043460000}"/>
    <cellStyle name="Normal 4 2 3 3 4 2" xfId="17803" xr:uid="{00000000-0005-0000-0000-000044460000}"/>
    <cellStyle name="Normal 4 2 3 3 4 3" xfId="17804" xr:uid="{00000000-0005-0000-0000-000045460000}"/>
    <cellStyle name="Normal 4 2 3 3 4 4" xfId="17805" xr:uid="{00000000-0005-0000-0000-000046460000}"/>
    <cellStyle name="Normal 4 2 3 3 5" xfId="17806" xr:uid="{00000000-0005-0000-0000-000047460000}"/>
    <cellStyle name="Normal 4 2 3 3 6" xfId="17807" xr:uid="{00000000-0005-0000-0000-000048460000}"/>
    <cellStyle name="Normal 4 2 3 3 7" xfId="17808" xr:uid="{00000000-0005-0000-0000-000049460000}"/>
    <cellStyle name="Normal 4 2 3 4" xfId="17809" xr:uid="{00000000-0005-0000-0000-00004A460000}"/>
    <cellStyle name="Normal 4 2 3 4 2" xfId="17810" xr:uid="{00000000-0005-0000-0000-00004B460000}"/>
    <cellStyle name="Normal 4 2 3 4 2 2" xfId="17811" xr:uid="{00000000-0005-0000-0000-00004C460000}"/>
    <cellStyle name="Normal 4 2 3 4 2 2 2" xfId="17812" xr:uid="{00000000-0005-0000-0000-00004D460000}"/>
    <cellStyle name="Normal 4 2 3 4 2 2 3" xfId="17813" xr:uid="{00000000-0005-0000-0000-00004E460000}"/>
    <cellStyle name="Normal 4 2 3 4 2 2 4" xfId="17814" xr:uid="{00000000-0005-0000-0000-00004F460000}"/>
    <cellStyle name="Normal 4 2 3 4 2 3" xfId="17815" xr:uid="{00000000-0005-0000-0000-000050460000}"/>
    <cellStyle name="Normal 4 2 3 4 2 4" xfId="17816" xr:uid="{00000000-0005-0000-0000-000051460000}"/>
    <cellStyle name="Normal 4 2 3 4 2 5" xfId="17817" xr:uid="{00000000-0005-0000-0000-000052460000}"/>
    <cellStyle name="Normal 4 2 3 4 3" xfId="17818" xr:uid="{00000000-0005-0000-0000-000053460000}"/>
    <cellStyle name="Normal 4 2 3 4 3 2" xfId="17819" xr:uid="{00000000-0005-0000-0000-000054460000}"/>
    <cellStyle name="Normal 4 2 3 4 3 3" xfId="17820" xr:uid="{00000000-0005-0000-0000-000055460000}"/>
    <cellStyle name="Normal 4 2 3 4 3 4" xfId="17821" xr:uid="{00000000-0005-0000-0000-000056460000}"/>
    <cellStyle name="Normal 4 2 3 4 4" xfId="17822" xr:uid="{00000000-0005-0000-0000-000057460000}"/>
    <cellStyle name="Normal 4 2 3 4 5" xfId="17823" xr:uid="{00000000-0005-0000-0000-000058460000}"/>
    <cellStyle name="Normal 4 2 3 4 6" xfId="17824" xr:uid="{00000000-0005-0000-0000-000059460000}"/>
    <cellStyle name="Normal 4 2 3 5" xfId="17825" xr:uid="{00000000-0005-0000-0000-00005A460000}"/>
    <cellStyle name="Normal 4 2 3 5 2" xfId="17826" xr:uid="{00000000-0005-0000-0000-00005B460000}"/>
    <cellStyle name="Normal 4 2 3 5 2 2" xfId="17827" xr:uid="{00000000-0005-0000-0000-00005C460000}"/>
    <cellStyle name="Normal 4 2 3 5 2 2 2" xfId="17828" xr:uid="{00000000-0005-0000-0000-00005D460000}"/>
    <cellStyle name="Normal 4 2 3 5 2 2 3" xfId="17829" xr:uid="{00000000-0005-0000-0000-00005E460000}"/>
    <cellStyle name="Normal 4 2 3 5 2 2 4" xfId="17830" xr:uid="{00000000-0005-0000-0000-00005F460000}"/>
    <cellStyle name="Normal 4 2 3 5 2 3" xfId="17831" xr:uid="{00000000-0005-0000-0000-000060460000}"/>
    <cellStyle name="Normal 4 2 3 5 2 4" xfId="17832" xr:uid="{00000000-0005-0000-0000-000061460000}"/>
    <cellStyle name="Normal 4 2 3 5 2 5" xfId="17833" xr:uid="{00000000-0005-0000-0000-000062460000}"/>
    <cellStyle name="Normal 4 2 3 5 3" xfId="17834" xr:uid="{00000000-0005-0000-0000-000063460000}"/>
    <cellStyle name="Normal 4 2 3 5 3 2" xfId="17835" xr:uid="{00000000-0005-0000-0000-000064460000}"/>
    <cellStyle name="Normal 4 2 3 5 3 3" xfId="17836" xr:uid="{00000000-0005-0000-0000-000065460000}"/>
    <cellStyle name="Normal 4 2 3 5 3 4" xfId="17837" xr:uid="{00000000-0005-0000-0000-000066460000}"/>
    <cellStyle name="Normal 4 2 3 5 4" xfId="17838" xr:uid="{00000000-0005-0000-0000-000067460000}"/>
    <cellStyle name="Normal 4 2 3 5 4 2" xfId="17839" xr:uid="{00000000-0005-0000-0000-000068460000}"/>
    <cellStyle name="Normal 4 2 3 5 4 3" xfId="17840" xr:uid="{00000000-0005-0000-0000-000069460000}"/>
    <cellStyle name="Normal 4 2 3 5 4 4" xfId="17841" xr:uid="{00000000-0005-0000-0000-00006A460000}"/>
    <cellStyle name="Normal 4 2 3 5 5" xfId="17842" xr:uid="{00000000-0005-0000-0000-00006B460000}"/>
    <cellStyle name="Normal 4 2 3 5 6" xfId="17843" xr:uid="{00000000-0005-0000-0000-00006C460000}"/>
    <cellStyle name="Normal 4 2 3 5 7" xfId="17844" xr:uid="{00000000-0005-0000-0000-00006D460000}"/>
    <cellStyle name="Normal 4 2 3 6" xfId="17845" xr:uid="{00000000-0005-0000-0000-00006E460000}"/>
    <cellStyle name="Normal 4 2 3 6 2" xfId="17846" xr:uid="{00000000-0005-0000-0000-00006F460000}"/>
    <cellStyle name="Normal 4 2 3 6 2 2" xfId="17847" xr:uid="{00000000-0005-0000-0000-000070460000}"/>
    <cellStyle name="Normal 4 2 3 6 2 3" xfId="17848" xr:uid="{00000000-0005-0000-0000-000071460000}"/>
    <cellStyle name="Normal 4 2 3 6 2 4" xfId="17849" xr:uid="{00000000-0005-0000-0000-000072460000}"/>
    <cellStyle name="Normal 4 2 3 6 3" xfId="17850" xr:uid="{00000000-0005-0000-0000-000073460000}"/>
    <cellStyle name="Normal 4 2 3 6 4" xfId="17851" xr:uid="{00000000-0005-0000-0000-000074460000}"/>
    <cellStyle name="Normal 4 2 3 6 5" xfId="17852" xr:uid="{00000000-0005-0000-0000-000075460000}"/>
    <cellStyle name="Normal 4 2 3 7" xfId="17853" xr:uid="{00000000-0005-0000-0000-000076460000}"/>
    <cellStyle name="Normal 4 2 3 7 2" xfId="17854" xr:uid="{00000000-0005-0000-0000-000077460000}"/>
    <cellStyle name="Normal 4 2 3 7 3" xfId="17855" xr:uid="{00000000-0005-0000-0000-000078460000}"/>
    <cellStyle name="Normal 4 2 3 7 4" xfId="17856" xr:uid="{00000000-0005-0000-0000-000079460000}"/>
    <cellStyle name="Normal 4 2 3 8" xfId="17857" xr:uid="{00000000-0005-0000-0000-00007A460000}"/>
    <cellStyle name="Normal 4 2 3 9" xfId="17858" xr:uid="{00000000-0005-0000-0000-00007B460000}"/>
    <cellStyle name="Normal 4 2 4" xfId="17859" xr:uid="{00000000-0005-0000-0000-00007C460000}"/>
    <cellStyle name="Normal 4 2 4 10" xfId="17860" xr:uid="{00000000-0005-0000-0000-00007D460000}"/>
    <cellStyle name="Normal 4 2 4 2" xfId="17861" xr:uid="{00000000-0005-0000-0000-00007E460000}"/>
    <cellStyle name="Normal 4 2 4 2 2" xfId="17862" xr:uid="{00000000-0005-0000-0000-00007F460000}"/>
    <cellStyle name="Normal 4 2 4 2 2 2" xfId="17863" xr:uid="{00000000-0005-0000-0000-000080460000}"/>
    <cellStyle name="Normal 4 2 4 2 2 2 2" xfId="17864" xr:uid="{00000000-0005-0000-0000-000081460000}"/>
    <cellStyle name="Normal 4 2 4 2 2 2 2 2" xfId="17865" xr:uid="{00000000-0005-0000-0000-000082460000}"/>
    <cellStyle name="Normal 4 2 4 2 2 2 2 3" xfId="17866" xr:uid="{00000000-0005-0000-0000-000083460000}"/>
    <cellStyle name="Normal 4 2 4 2 2 2 2 4" xfId="17867" xr:uid="{00000000-0005-0000-0000-000084460000}"/>
    <cellStyle name="Normal 4 2 4 2 2 2 3" xfId="17868" xr:uid="{00000000-0005-0000-0000-000085460000}"/>
    <cellStyle name="Normal 4 2 4 2 2 2 4" xfId="17869" xr:uid="{00000000-0005-0000-0000-000086460000}"/>
    <cellStyle name="Normal 4 2 4 2 2 2 5" xfId="17870" xr:uid="{00000000-0005-0000-0000-000087460000}"/>
    <cellStyle name="Normal 4 2 4 2 2 3" xfId="17871" xr:uid="{00000000-0005-0000-0000-000088460000}"/>
    <cellStyle name="Normal 4 2 4 2 2 3 2" xfId="17872" xr:uid="{00000000-0005-0000-0000-000089460000}"/>
    <cellStyle name="Normal 4 2 4 2 2 3 3" xfId="17873" xr:uid="{00000000-0005-0000-0000-00008A460000}"/>
    <cellStyle name="Normal 4 2 4 2 2 3 4" xfId="17874" xr:uid="{00000000-0005-0000-0000-00008B460000}"/>
    <cellStyle name="Normal 4 2 4 2 2 4" xfId="17875" xr:uid="{00000000-0005-0000-0000-00008C460000}"/>
    <cellStyle name="Normal 4 2 4 2 2 5" xfId="17876" xr:uid="{00000000-0005-0000-0000-00008D460000}"/>
    <cellStyle name="Normal 4 2 4 2 2 6" xfId="17877" xr:uid="{00000000-0005-0000-0000-00008E460000}"/>
    <cellStyle name="Normal 4 2 4 2 3" xfId="17878" xr:uid="{00000000-0005-0000-0000-00008F460000}"/>
    <cellStyle name="Normal 4 2 4 2 3 2" xfId="17879" xr:uid="{00000000-0005-0000-0000-000090460000}"/>
    <cellStyle name="Normal 4 2 4 2 3 2 2" xfId="17880" xr:uid="{00000000-0005-0000-0000-000091460000}"/>
    <cellStyle name="Normal 4 2 4 2 3 2 2 2" xfId="17881" xr:uid="{00000000-0005-0000-0000-000092460000}"/>
    <cellStyle name="Normal 4 2 4 2 3 2 2 3" xfId="17882" xr:uid="{00000000-0005-0000-0000-000093460000}"/>
    <cellStyle name="Normal 4 2 4 2 3 2 2 4" xfId="17883" xr:uid="{00000000-0005-0000-0000-000094460000}"/>
    <cellStyle name="Normal 4 2 4 2 3 2 3" xfId="17884" xr:uid="{00000000-0005-0000-0000-000095460000}"/>
    <cellStyle name="Normal 4 2 4 2 3 2 4" xfId="17885" xr:uid="{00000000-0005-0000-0000-000096460000}"/>
    <cellStyle name="Normal 4 2 4 2 3 2 5" xfId="17886" xr:uid="{00000000-0005-0000-0000-000097460000}"/>
    <cellStyle name="Normal 4 2 4 2 3 3" xfId="17887" xr:uid="{00000000-0005-0000-0000-000098460000}"/>
    <cellStyle name="Normal 4 2 4 2 3 3 2" xfId="17888" xr:uid="{00000000-0005-0000-0000-000099460000}"/>
    <cellStyle name="Normal 4 2 4 2 3 3 3" xfId="17889" xr:uid="{00000000-0005-0000-0000-00009A460000}"/>
    <cellStyle name="Normal 4 2 4 2 3 3 4" xfId="17890" xr:uid="{00000000-0005-0000-0000-00009B460000}"/>
    <cellStyle name="Normal 4 2 4 2 3 4" xfId="17891" xr:uid="{00000000-0005-0000-0000-00009C460000}"/>
    <cellStyle name="Normal 4 2 4 2 3 5" xfId="17892" xr:uid="{00000000-0005-0000-0000-00009D460000}"/>
    <cellStyle name="Normal 4 2 4 2 3 6" xfId="17893" xr:uid="{00000000-0005-0000-0000-00009E460000}"/>
    <cellStyle name="Normal 4 2 4 2 4" xfId="17894" xr:uid="{00000000-0005-0000-0000-00009F460000}"/>
    <cellStyle name="Normal 4 2 4 2 4 2" xfId="17895" xr:uid="{00000000-0005-0000-0000-0000A0460000}"/>
    <cellStyle name="Normal 4 2 4 2 4 2 2" xfId="17896" xr:uid="{00000000-0005-0000-0000-0000A1460000}"/>
    <cellStyle name="Normal 4 2 4 2 4 2 3" xfId="17897" xr:uid="{00000000-0005-0000-0000-0000A2460000}"/>
    <cellStyle name="Normal 4 2 4 2 4 2 4" xfId="17898" xr:uid="{00000000-0005-0000-0000-0000A3460000}"/>
    <cellStyle name="Normal 4 2 4 2 4 3" xfId="17899" xr:uid="{00000000-0005-0000-0000-0000A4460000}"/>
    <cellStyle name="Normal 4 2 4 2 4 4" xfId="17900" xr:uid="{00000000-0005-0000-0000-0000A5460000}"/>
    <cellStyle name="Normal 4 2 4 2 4 5" xfId="17901" xr:uid="{00000000-0005-0000-0000-0000A6460000}"/>
    <cellStyle name="Normal 4 2 4 2 5" xfId="17902" xr:uid="{00000000-0005-0000-0000-0000A7460000}"/>
    <cellStyle name="Normal 4 2 4 2 5 2" xfId="17903" xr:uid="{00000000-0005-0000-0000-0000A8460000}"/>
    <cellStyle name="Normal 4 2 4 2 5 3" xfId="17904" xr:uid="{00000000-0005-0000-0000-0000A9460000}"/>
    <cellStyle name="Normal 4 2 4 2 5 4" xfId="17905" xr:uid="{00000000-0005-0000-0000-0000AA460000}"/>
    <cellStyle name="Normal 4 2 4 2 6" xfId="17906" xr:uid="{00000000-0005-0000-0000-0000AB460000}"/>
    <cellStyle name="Normal 4 2 4 2 7" xfId="17907" xr:uid="{00000000-0005-0000-0000-0000AC460000}"/>
    <cellStyle name="Normal 4 2 4 2 8" xfId="17908" xr:uid="{00000000-0005-0000-0000-0000AD460000}"/>
    <cellStyle name="Normal 4 2 4 3" xfId="17909" xr:uid="{00000000-0005-0000-0000-0000AE460000}"/>
    <cellStyle name="Normal 4 2 4 3 2" xfId="17910" xr:uid="{00000000-0005-0000-0000-0000AF460000}"/>
    <cellStyle name="Normal 4 2 4 3 2 2" xfId="17911" xr:uid="{00000000-0005-0000-0000-0000B0460000}"/>
    <cellStyle name="Normal 4 2 4 3 2 2 2" xfId="17912" xr:uid="{00000000-0005-0000-0000-0000B1460000}"/>
    <cellStyle name="Normal 4 2 4 3 2 2 3" xfId="17913" xr:uid="{00000000-0005-0000-0000-0000B2460000}"/>
    <cellStyle name="Normal 4 2 4 3 2 2 4" xfId="17914" xr:uid="{00000000-0005-0000-0000-0000B3460000}"/>
    <cellStyle name="Normal 4 2 4 3 2 3" xfId="17915" xr:uid="{00000000-0005-0000-0000-0000B4460000}"/>
    <cellStyle name="Normal 4 2 4 3 2 4" xfId="17916" xr:uid="{00000000-0005-0000-0000-0000B5460000}"/>
    <cellStyle name="Normal 4 2 4 3 2 5" xfId="17917" xr:uid="{00000000-0005-0000-0000-0000B6460000}"/>
    <cellStyle name="Normal 4 2 4 3 3" xfId="17918" xr:uid="{00000000-0005-0000-0000-0000B7460000}"/>
    <cellStyle name="Normal 4 2 4 3 3 2" xfId="17919" xr:uid="{00000000-0005-0000-0000-0000B8460000}"/>
    <cellStyle name="Normal 4 2 4 3 3 3" xfId="17920" xr:uid="{00000000-0005-0000-0000-0000B9460000}"/>
    <cellStyle name="Normal 4 2 4 3 3 4" xfId="17921" xr:uid="{00000000-0005-0000-0000-0000BA460000}"/>
    <cellStyle name="Normal 4 2 4 3 4" xfId="17922" xr:uid="{00000000-0005-0000-0000-0000BB460000}"/>
    <cellStyle name="Normal 4 2 4 3 5" xfId="17923" xr:uid="{00000000-0005-0000-0000-0000BC460000}"/>
    <cellStyle name="Normal 4 2 4 3 6" xfId="17924" xr:uid="{00000000-0005-0000-0000-0000BD460000}"/>
    <cellStyle name="Normal 4 2 4 4" xfId="17925" xr:uid="{00000000-0005-0000-0000-0000BE460000}"/>
    <cellStyle name="Normal 4 2 4 4 2" xfId="17926" xr:uid="{00000000-0005-0000-0000-0000BF460000}"/>
    <cellStyle name="Normal 4 2 4 4 2 2" xfId="17927" xr:uid="{00000000-0005-0000-0000-0000C0460000}"/>
    <cellStyle name="Normal 4 2 4 4 2 2 2" xfId="17928" xr:uid="{00000000-0005-0000-0000-0000C1460000}"/>
    <cellStyle name="Normal 4 2 4 4 2 2 3" xfId="17929" xr:uid="{00000000-0005-0000-0000-0000C2460000}"/>
    <cellStyle name="Normal 4 2 4 4 2 2 4" xfId="17930" xr:uid="{00000000-0005-0000-0000-0000C3460000}"/>
    <cellStyle name="Normal 4 2 4 4 2 3" xfId="17931" xr:uid="{00000000-0005-0000-0000-0000C4460000}"/>
    <cellStyle name="Normal 4 2 4 4 2 4" xfId="17932" xr:uid="{00000000-0005-0000-0000-0000C5460000}"/>
    <cellStyle name="Normal 4 2 4 4 2 5" xfId="17933" xr:uid="{00000000-0005-0000-0000-0000C6460000}"/>
    <cellStyle name="Normal 4 2 4 4 3" xfId="17934" xr:uid="{00000000-0005-0000-0000-0000C7460000}"/>
    <cellStyle name="Normal 4 2 4 4 3 2" xfId="17935" xr:uid="{00000000-0005-0000-0000-0000C8460000}"/>
    <cellStyle name="Normal 4 2 4 4 3 3" xfId="17936" xr:uid="{00000000-0005-0000-0000-0000C9460000}"/>
    <cellStyle name="Normal 4 2 4 4 3 4" xfId="17937" xr:uid="{00000000-0005-0000-0000-0000CA460000}"/>
    <cellStyle name="Normal 4 2 4 4 4" xfId="17938" xr:uid="{00000000-0005-0000-0000-0000CB460000}"/>
    <cellStyle name="Normal 4 2 4 4 5" xfId="17939" xr:uid="{00000000-0005-0000-0000-0000CC460000}"/>
    <cellStyle name="Normal 4 2 4 4 6" xfId="17940" xr:uid="{00000000-0005-0000-0000-0000CD460000}"/>
    <cellStyle name="Normal 4 2 4 5" xfId="17941" xr:uid="{00000000-0005-0000-0000-0000CE460000}"/>
    <cellStyle name="Normal 4 2 4 5 2" xfId="17942" xr:uid="{00000000-0005-0000-0000-0000CF460000}"/>
    <cellStyle name="Normal 4 2 4 5 2 2" xfId="17943" xr:uid="{00000000-0005-0000-0000-0000D0460000}"/>
    <cellStyle name="Normal 4 2 4 5 2 2 2" xfId="17944" xr:uid="{00000000-0005-0000-0000-0000D1460000}"/>
    <cellStyle name="Normal 4 2 4 5 2 2 3" xfId="17945" xr:uid="{00000000-0005-0000-0000-0000D2460000}"/>
    <cellStyle name="Normal 4 2 4 5 2 2 4" xfId="17946" xr:uid="{00000000-0005-0000-0000-0000D3460000}"/>
    <cellStyle name="Normal 4 2 4 5 2 3" xfId="17947" xr:uid="{00000000-0005-0000-0000-0000D4460000}"/>
    <cellStyle name="Normal 4 2 4 5 2 4" xfId="17948" xr:uid="{00000000-0005-0000-0000-0000D5460000}"/>
    <cellStyle name="Normal 4 2 4 5 2 5" xfId="17949" xr:uid="{00000000-0005-0000-0000-0000D6460000}"/>
    <cellStyle name="Normal 4 2 4 5 3" xfId="17950" xr:uid="{00000000-0005-0000-0000-0000D7460000}"/>
    <cellStyle name="Normal 4 2 4 5 3 2" xfId="17951" xr:uid="{00000000-0005-0000-0000-0000D8460000}"/>
    <cellStyle name="Normal 4 2 4 5 3 3" xfId="17952" xr:uid="{00000000-0005-0000-0000-0000D9460000}"/>
    <cellStyle name="Normal 4 2 4 5 3 4" xfId="17953" xr:uid="{00000000-0005-0000-0000-0000DA460000}"/>
    <cellStyle name="Normal 4 2 4 5 4" xfId="17954" xr:uid="{00000000-0005-0000-0000-0000DB460000}"/>
    <cellStyle name="Normal 4 2 4 5 5" xfId="17955" xr:uid="{00000000-0005-0000-0000-0000DC460000}"/>
    <cellStyle name="Normal 4 2 4 5 6" xfId="17956" xr:uid="{00000000-0005-0000-0000-0000DD460000}"/>
    <cellStyle name="Normal 4 2 4 6" xfId="17957" xr:uid="{00000000-0005-0000-0000-0000DE460000}"/>
    <cellStyle name="Normal 4 2 4 6 2" xfId="17958" xr:uid="{00000000-0005-0000-0000-0000DF460000}"/>
    <cellStyle name="Normal 4 2 4 6 2 2" xfId="17959" xr:uid="{00000000-0005-0000-0000-0000E0460000}"/>
    <cellStyle name="Normal 4 2 4 6 2 3" xfId="17960" xr:uid="{00000000-0005-0000-0000-0000E1460000}"/>
    <cellStyle name="Normal 4 2 4 6 2 4" xfId="17961" xr:uid="{00000000-0005-0000-0000-0000E2460000}"/>
    <cellStyle name="Normal 4 2 4 6 3" xfId="17962" xr:uid="{00000000-0005-0000-0000-0000E3460000}"/>
    <cellStyle name="Normal 4 2 4 6 4" xfId="17963" xr:uid="{00000000-0005-0000-0000-0000E4460000}"/>
    <cellStyle name="Normal 4 2 4 6 5" xfId="17964" xr:uid="{00000000-0005-0000-0000-0000E5460000}"/>
    <cellStyle name="Normal 4 2 4 7" xfId="17965" xr:uid="{00000000-0005-0000-0000-0000E6460000}"/>
    <cellStyle name="Normal 4 2 4 7 2" xfId="17966" xr:uid="{00000000-0005-0000-0000-0000E7460000}"/>
    <cellStyle name="Normal 4 2 4 7 3" xfId="17967" xr:uid="{00000000-0005-0000-0000-0000E8460000}"/>
    <cellStyle name="Normal 4 2 4 7 4" xfId="17968" xr:uid="{00000000-0005-0000-0000-0000E9460000}"/>
    <cellStyle name="Normal 4 2 4 8" xfId="17969" xr:uid="{00000000-0005-0000-0000-0000EA460000}"/>
    <cellStyle name="Normal 4 2 4 9" xfId="17970" xr:uid="{00000000-0005-0000-0000-0000EB460000}"/>
    <cellStyle name="Normal 4 2 5" xfId="17971" xr:uid="{00000000-0005-0000-0000-0000EC460000}"/>
    <cellStyle name="Normal 4 2 5 2" xfId="17972" xr:uid="{00000000-0005-0000-0000-0000ED460000}"/>
    <cellStyle name="Normal 4 2 5 2 2" xfId="17973" xr:uid="{00000000-0005-0000-0000-0000EE460000}"/>
    <cellStyle name="Normal 4 2 5 2 2 2" xfId="17974" xr:uid="{00000000-0005-0000-0000-0000EF460000}"/>
    <cellStyle name="Normal 4 2 5 2 2 2 2" xfId="17975" xr:uid="{00000000-0005-0000-0000-0000F0460000}"/>
    <cellStyle name="Normal 4 2 5 2 2 2 2 2" xfId="17976" xr:uid="{00000000-0005-0000-0000-0000F1460000}"/>
    <cellStyle name="Normal 4 2 5 2 2 2 2 3" xfId="17977" xr:uid="{00000000-0005-0000-0000-0000F2460000}"/>
    <cellStyle name="Normal 4 2 5 2 2 2 2 4" xfId="17978" xr:uid="{00000000-0005-0000-0000-0000F3460000}"/>
    <cellStyle name="Normal 4 2 5 2 2 2 3" xfId="17979" xr:uid="{00000000-0005-0000-0000-0000F4460000}"/>
    <cellStyle name="Normal 4 2 5 2 2 2 4" xfId="17980" xr:uid="{00000000-0005-0000-0000-0000F5460000}"/>
    <cellStyle name="Normal 4 2 5 2 2 2 5" xfId="17981" xr:uid="{00000000-0005-0000-0000-0000F6460000}"/>
    <cellStyle name="Normal 4 2 5 2 2 3" xfId="17982" xr:uid="{00000000-0005-0000-0000-0000F7460000}"/>
    <cellStyle name="Normal 4 2 5 2 2 3 2" xfId="17983" xr:uid="{00000000-0005-0000-0000-0000F8460000}"/>
    <cellStyle name="Normal 4 2 5 2 2 3 3" xfId="17984" xr:uid="{00000000-0005-0000-0000-0000F9460000}"/>
    <cellStyle name="Normal 4 2 5 2 2 3 4" xfId="17985" xr:uid="{00000000-0005-0000-0000-0000FA460000}"/>
    <cellStyle name="Normal 4 2 5 2 2 4" xfId="17986" xr:uid="{00000000-0005-0000-0000-0000FB460000}"/>
    <cellStyle name="Normal 4 2 5 2 2 5" xfId="17987" xr:uid="{00000000-0005-0000-0000-0000FC460000}"/>
    <cellStyle name="Normal 4 2 5 2 2 6" xfId="17988" xr:uid="{00000000-0005-0000-0000-0000FD460000}"/>
    <cellStyle name="Normal 4 2 5 2 3" xfId="17989" xr:uid="{00000000-0005-0000-0000-0000FE460000}"/>
    <cellStyle name="Normal 4 2 5 2 3 2" xfId="17990" xr:uid="{00000000-0005-0000-0000-0000FF460000}"/>
    <cellStyle name="Normal 4 2 5 2 3 2 2" xfId="17991" xr:uid="{00000000-0005-0000-0000-000000470000}"/>
    <cellStyle name="Normal 4 2 5 2 3 2 2 2" xfId="17992" xr:uid="{00000000-0005-0000-0000-000001470000}"/>
    <cellStyle name="Normal 4 2 5 2 3 2 2 3" xfId="17993" xr:uid="{00000000-0005-0000-0000-000002470000}"/>
    <cellStyle name="Normal 4 2 5 2 3 2 2 4" xfId="17994" xr:uid="{00000000-0005-0000-0000-000003470000}"/>
    <cellStyle name="Normal 4 2 5 2 3 2 3" xfId="17995" xr:uid="{00000000-0005-0000-0000-000004470000}"/>
    <cellStyle name="Normal 4 2 5 2 3 2 4" xfId="17996" xr:uid="{00000000-0005-0000-0000-000005470000}"/>
    <cellStyle name="Normal 4 2 5 2 3 2 5" xfId="17997" xr:uid="{00000000-0005-0000-0000-000006470000}"/>
    <cellStyle name="Normal 4 2 5 2 3 3" xfId="17998" xr:uid="{00000000-0005-0000-0000-000007470000}"/>
    <cellStyle name="Normal 4 2 5 2 3 3 2" xfId="17999" xr:uid="{00000000-0005-0000-0000-000008470000}"/>
    <cellStyle name="Normal 4 2 5 2 3 3 3" xfId="18000" xr:uid="{00000000-0005-0000-0000-000009470000}"/>
    <cellStyle name="Normal 4 2 5 2 3 3 4" xfId="18001" xr:uid="{00000000-0005-0000-0000-00000A470000}"/>
    <cellStyle name="Normal 4 2 5 2 3 4" xfId="18002" xr:uid="{00000000-0005-0000-0000-00000B470000}"/>
    <cellStyle name="Normal 4 2 5 2 3 5" xfId="18003" xr:uid="{00000000-0005-0000-0000-00000C470000}"/>
    <cellStyle name="Normal 4 2 5 2 3 6" xfId="18004" xr:uid="{00000000-0005-0000-0000-00000D470000}"/>
    <cellStyle name="Normal 4 2 5 2 4" xfId="18005" xr:uid="{00000000-0005-0000-0000-00000E470000}"/>
    <cellStyle name="Normal 4 2 5 2 4 2" xfId="18006" xr:uid="{00000000-0005-0000-0000-00000F470000}"/>
    <cellStyle name="Normal 4 2 5 2 4 2 2" xfId="18007" xr:uid="{00000000-0005-0000-0000-000010470000}"/>
    <cellStyle name="Normal 4 2 5 2 4 2 3" xfId="18008" xr:uid="{00000000-0005-0000-0000-000011470000}"/>
    <cellStyle name="Normal 4 2 5 2 4 2 4" xfId="18009" xr:uid="{00000000-0005-0000-0000-000012470000}"/>
    <cellStyle name="Normal 4 2 5 2 4 3" xfId="18010" xr:uid="{00000000-0005-0000-0000-000013470000}"/>
    <cellStyle name="Normal 4 2 5 2 4 4" xfId="18011" xr:uid="{00000000-0005-0000-0000-000014470000}"/>
    <cellStyle name="Normal 4 2 5 2 4 5" xfId="18012" xr:uid="{00000000-0005-0000-0000-000015470000}"/>
    <cellStyle name="Normal 4 2 5 2 5" xfId="18013" xr:uid="{00000000-0005-0000-0000-000016470000}"/>
    <cellStyle name="Normal 4 2 5 2 5 2" xfId="18014" xr:uid="{00000000-0005-0000-0000-000017470000}"/>
    <cellStyle name="Normal 4 2 5 2 5 3" xfId="18015" xr:uid="{00000000-0005-0000-0000-000018470000}"/>
    <cellStyle name="Normal 4 2 5 2 5 4" xfId="18016" xr:uid="{00000000-0005-0000-0000-000019470000}"/>
    <cellStyle name="Normal 4 2 5 2 6" xfId="18017" xr:uid="{00000000-0005-0000-0000-00001A470000}"/>
    <cellStyle name="Normal 4 2 5 2 7" xfId="18018" xr:uid="{00000000-0005-0000-0000-00001B470000}"/>
    <cellStyle name="Normal 4 2 5 2 8" xfId="18019" xr:uid="{00000000-0005-0000-0000-00001C470000}"/>
    <cellStyle name="Normal 4 2 5 3" xfId="18020" xr:uid="{00000000-0005-0000-0000-00001D470000}"/>
    <cellStyle name="Normal 4 2 5 3 2" xfId="18021" xr:uid="{00000000-0005-0000-0000-00001E470000}"/>
    <cellStyle name="Normal 4 2 5 3 2 2" xfId="18022" xr:uid="{00000000-0005-0000-0000-00001F470000}"/>
    <cellStyle name="Normal 4 2 5 3 2 2 2" xfId="18023" xr:uid="{00000000-0005-0000-0000-000020470000}"/>
    <cellStyle name="Normal 4 2 5 3 2 2 3" xfId="18024" xr:uid="{00000000-0005-0000-0000-000021470000}"/>
    <cellStyle name="Normal 4 2 5 3 2 2 4" xfId="18025" xr:uid="{00000000-0005-0000-0000-000022470000}"/>
    <cellStyle name="Normal 4 2 5 3 2 3" xfId="18026" xr:uid="{00000000-0005-0000-0000-000023470000}"/>
    <cellStyle name="Normal 4 2 5 3 2 4" xfId="18027" xr:uid="{00000000-0005-0000-0000-000024470000}"/>
    <cellStyle name="Normal 4 2 5 3 2 5" xfId="18028" xr:uid="{00000000-0005-0000-0000-000025470000}"/>
    <cellStyle name="Normal 4 2 5 3 3" xfId="18029" xr:uid="{00000000-0005-0000-0000-000026470000}"/>
    <cellStyle name="Normal 4 2 5 3 3 2" xfId="18030" xr:uid="{00000000-0005-0000-0000-000027470000}"/>
    <cellStyle name="Normal 4 2 5 3 3 3" xfId="18031" xr:uid="{00000000-0005-0000-0000-000028470000}"/>
    <cellStyle name="Normal 4 2 5 3 3 4" xfId="18032" xr:uid="{00000000-0005-0000-0000-000029470000}"/>
    <cellStyle name="Normal 4 2 5 3 4" xfId="18033" xr:uid="{00000000-0005-0000-0000-00002A470000}"/>
    <cellStyle name="Normal 4 2 5 3 5" xfId="18034" xr:uid="{00000000-0005-0000-0000-00002B470000}"/>
    <cellStyle name="Normal 4 2 5 3 6" xfId="18035" xr:uid="{00000000-0005-0000-0000-00002C470000}"/>
    <cellStyle name="Normal 4 2 5 4" xfId="18036" xr:uid="{00000000-0005-0000-0000-00002D470000}"/>
    <cellStyle name="Normal 4 2 5 4 2" xfId="18037" xr:uid="{00000000-0005-0000-0000-00002E470000}"/>
    <cellStyle name="Normal 4 2 5 4 2 2" xfId="18038" xr:uid="{00000000-0005-0000-0000-00002F470000}"/>
    <cellStyle name="Normal 4 2 5 4 2 2 2" xfId="18039" xr:uid="{00000000-0005-0000-0000-000030470000}"/>
    <cellStyle name="Normal 4 2 5 4 2 2 3" xfId="18040" xr:uid="{00000000-0005-0000-0000-000031470000}"/>
    <cellStyle name="Normal 4 2 5 4 2 2 4" xfId="18041" xr:uid="{00000000-0005-0000-0000-000032470000}"/>
    <cellStyle name="Normal 4 2 5 4 2 3" xfId="18042" xr:uid="{00000000-0005-0000-0000-000033470000}"/>
    <cellStyle name="Normal 4 2 5 4 2 4" xfId="18043" xr:uid="{00000000-0005-0000-0000-000034470000}"/>
    <cellStyle name="Normal 4 2 5 4 2 5" xfId="18044" xr:uid="{00000000-0005-0000-0000-000035470000}"/>
    <cellStyle name="Normal 4 2 5 4 3" xfId="18045" xr:uid="{00000000-0005-0000-0000-000036470000}"/>
    <cellStyle name="Normal 4 2 5 4 3 2" xfId="18046" xr:uid="{00000000-0005-0000-0000-000037470000}"/>
    <cellStyle name="Normal 4 2 5 4 3 3" xfId="18047" xr:uid="{00000000-0005-0000-0000-000038470000}"/>
    <cellStyle name="Normal 4 2 5 4 3 4" xfId="18048" xr:uid="{00000000-0005-0000-0000-000039470000}"/>
    <cellStyle name="Normal 4 2 5 4 4" xfId="18049" xr:uid="{00000000-0005-0000-0000-00003A470000}"/>
    <cellStyle name="Normal 4 2 5 4 5" xfId="18050" xr:uid="{00000000-0005-0000-0000-00003B470000}"/>
    <cellStyle name="Normal 4 2 5 4 6" xfId="18051" xr:uid="{00000000-0005-0000-0000-00003C470000}"/>
    <cellStyle name="Normal 4 2 5 5" xfId="18052" xr:uid="{00000000-0005-0000-0000-00003D470000}"/>
    <cellStyle name="Normal 4 2 5 5 2" xfId="18053" xr:uid="{00000000-0005-0000-0000-00003E470000}"/>
    <cellStyle name="Normal 4 2 5 5 2 2" xfId="18054" xr:uid="{00000000-0005-0000-0000-00003F470000}"/>
    <cellStyle name="Normal 4 2 5 5 2 3" xfId="18055" xr:uid="{00000000-0005-0000-0000-000040470000}"/>
    <cellStyle name="Normal 4 2 5 5 2 4" xfId="18056" xr:uid="{00000000-0005-0000-0000-000041470000}"/>
    <cellStyle name="Normal 4 2 5 5 3" xfId="18057" xr:uid="{00000000-0005-0000-0000-000042470000}"/>
    <cellStyle name="Normal 4 2 5 5 4" xfId="18058" xr:uid="{00000000-0005-0000-0000-000043470000}"/>
    <cellStyle name="Normal 4 2 5 5 5" xfId="18059" xr:uid="{00000000-0005-0000-0000-000044470000}"/>
    <cellStyle name="Normal 4 2 5 6" xfId="18060" xr:uid="{00000000-0005-0000-0000-000045470000}"/>
    <cellStyle name="Normal 4 2 5 6 2" xfId="18061" xr:uid="{00000000-0005-0000-0000-000046470000}"/>
    <cellStyle name="Normal 4 2 5 6 3" xfId="18062" xr:uid="{00000000-0005-0000-0000-000047470000}"/>
    <cellStyle name="Normal 4 2 5 6 4" xfId="18063" xr:uid="{00000000-0005-0000-0000-000048470000}"/>
    <cellStyle name="Normal 4 2 5 7" xfId="18064" xr:uid="{00000000-0005-0000-0000-000049470000}"/>
    <cellStyle name="Normal 4 2 5 8" xfId="18065" xr:uid="{00000000-0005-0000-0000-00004A470000}"/>
    <cellStyle name="Normal 4 2 5 9" xfId="18066" xr:uid="{00000000-0005-0000-0000-00004B470000}"/>
    <cellStyle name="Normal 4 2 6" xfId="18067" xr:uid="{00000000-0005-0000-0000-00004C470000}"/>
    <cellStyle name="Normal 4 2 6 2" xfId="18068" xr:uid="{00000000-0005-0000-0000-00004D470000}"/>
    <cellStyle name="Normal 4 2 6 2 2" xfId="18069" xr:uid="{00000000-0005-0000-0000-00004E470000}"/>
    <cellStyle name="Normal 4 2 6 2 2 2" xfId="18070" xr:uid="{00000000-0005-0000-0000-00004F470000}"/>
    <cellStyle name="Normal 4 2 6 2 2 2 2" xfId="18071" xr:uid="{00000000-0005-0000-0000-000050470000}"/>
    <cellStyle name="Normal 4 2 6 2 2 2 3" xfId="18072" xr:uid="{00000000-0005-0000-0000-000051470000}"/>
    <cellStyle name="Normal 4 2 6 2 2 2 4" xfId="18073" xr:uid="{00000000-0005-0000-0000-000052470000}"/>
    <cellStyle name="Normal 4 2 6 2 2 3" xfId="18074" xr:uid="{00000000-0005-0000-0000-000053470000}"/>
    <cellStyle name="Normal 4 2 6 2 2 4" xfId="18075" xr:uid="{00000000-0005-0000-0000-000054470000}"/>
    <cellStyle name="Normal 4 2 6 2 2 5" xfId="18076" xr:uid="{00000000-0005-0000-0000-000055470000}"/>
    <cellStyle name="Normal 4 2 6 2 3" xfId="18077" xr:uid="{00000000-0005-0000-0000-000056470000}"/>
    <cellStyle name="Normal 4 2 6 2 3 2" xfId="18078" xr:uid="{00000000-0005-0000-0000-000057470000}"/>
    <cellStyle name="Normal 4 2 6 2 3 3" xfId="18079" xr:uid="{00000000-0005-0000-0000-000058470000}"/>
    <cellStyle name="Normal 4 2 6 2 3 4" xfId="18080" xr:uid="{00000000-0005-0000-0000-000059470000}"/>
    <cellStyle name="Normal 4 2 6 2 4" xfId="18081" xr:uid="{00000000-0005-0000-0000-00005A470000}"/>
    <cellStyle name="Normal 4 2 6 2 5" xfId="18082" xr:uid="{00000000-0005-0000-0000-00005B470000}"/>
    <cellStyle name="Normal 4 2 6 2 6" xfId="18083" xr:uid="{00000000-0005-0000-0000-00005C470000}"/>
    <cellStyle name="Normal 4 2 6 3" xfId="18084" xr:uid="{00000000-0005-0000-0000-00005D470000}"/>
    <cellStyle name="Normal 4 2 6 3 2" xfId="18085" xr:uid="{00000000-0005-0000-0000-00005E470000}"/>
    <cellStyle name="Normal 4 2 6 3 2 2" xfId="18086" xr:uid="{00000000-0005-0000-0000-00005F470000}"/>
    <cellStyle name="Normal 4 2 6 3 2 2 2" xfId="18087" xr:uid="{00000000-0005-0000-0000-000060470000}"/>
    <cellStyle name="Normal 4 2 6 3 2 2 3" xfId="18088" xr:uid="{00000000-0005-0000-0000-000061470000}"/>
    <cellStyle name="Normal 4 2 6 3 2 2 4" xfId="18089" xr:uid="{00000000-0005-0000-0000-000062470000}"/>
    <cellStyle name="Normal 4 2 6 3 2 3" xfId="18090" xr:uid="{00000000-0005-0000-0000-000063470000}"/>
    <cellStyle name="Normal 4 2 6 3 2 4" xfId="18091" xr:uid="{00000000-0005-0000-0000-000064470000}"/>
    <cellStyle name="Normal 4 2 6 3 2 5" xfId="18092" xr:uid="{00000000-0005-0000-0000-000065470000}"/>
    <cellStyle name="Normal 4 2 6 3 3" xfId="18093" xr:uid="{00000000-0005-0000-0000-000066470000}"/>
    <cellStyle name="Normal 4 2 6 3 3 2" xfId="18094" xr:uid="{00000000-0005-0000-0000-000067470000}"/>
    <cellStyle name="Normal 4 2 6 3 3 3" xfId="18095" xr:uid="{00000000-0005-0000-0000-000068470000}"/>
    <cellStyle name="Normal 4 2 6 3 3 4" xfId="18096" xr:uid="{00000000-0005-0000-0000-000069470000}"/>
    <cellStyle name="Normal 4 2 6 3 4" xfId="18097" xr:uid="{00000000-0005-0000-0000-00006A470000}"/>
    <cellStyle name="Normal 4 2 6 3 5" xfId="18098" xr:uid="{00000000-0005-0000-0000-00006B470000}"/>
    <cellStyle name="Normal 4 2 6 3 6" xfId="18099" xr:uid="{00000000-0005-0000-0000-00006C470000}"/>
    <cellStyle name="Normal 4 2 6 4" xfId="18100" xr:uid="{00000000-0005-0000-0000-00006D470000}"/>
    <cellStyle name="Normal 4 2 6 4 2" xfId="18101" xr:uid="{00000000-0005-0000-0000-00006E470000}"/>
    <cellStyle name="Normal 4 2 6 4 2 2" xfId="18102" xr:uid="{00000000-0005-0000-0000-00006F470000}"/>
    <cellStyle name="Normal 4 2 6 4 2 3" xfId="18103" xr:uid="{00000000-0005-0000-0000-000070470000}"/>
    <cellStyle name="Normal 4 2 6 4 2 4" xfId="18104" xr:uid="{00000000-0005-0000-0000-000071470000}"/>
    <cellStyle name="Normal 4 2 6 4 3" xfId="18105" xr:uid="{00000000-0005-0000-0000-000072470000}"/>
    <cellStyle name="Normal 4 2 6 4 4" xfId="18106" xr:uid="{00000000-0005-0000-0000-000073470000}"/>
    <cellStyle name="Normal 4 2 6 4 5" xfId="18107" xr:uid="{00000000-0005-0000-0000-000074470000}"/>
    <cellStyle name="Normal 4 2 6 5" xfId="18108" xr:uid="{00000000-0005-0000-0000-000075470000}"/>
    <cellStyle name="Normal 4 2 6 5 2" xfId="18109" xr:uid="{00000000-0005-0000-0000-000076470000}"/>
    <cellStyle name="Normal 4 2 6 5 3" xfId="18110" xr:uid="{00000000-0005-0000-0000-000077470000}"/>
    <cellStyle name="Normal 4 2 6 5 4" xfId="18111" xr:uid="{00000000-0005-0000-0000-000078470000}"/>
    <cellStyle name="Normal 4 2 6 6" xfId="18112" xr:uid="{00000000-0005-0000-0000-000079470000}"/>
    <cellStyle name="Normal 4 2 6 7" xfId="18113" xr:uid="{00000000-0005-0000-0000-00007A470000}"/>
    <cellStyle name="Normal 4 2 6 8" xfId="18114" xr:uid="{00000000-0005-0000-0000-00007B470000}"/>
    <cellStyle name="Normal 4 2 7" xfId="18115" xr:uid="{00000000-0005-0000-0000-00007C470000}"/>
    <cellStyle name="Normal 4 2 7 2" xfId="18116" xr:uid="{00000000-0005-0000-0000-00007D470000}"/>
    <cellStyle name="Normal 4 2 7 2 2" xfId="18117" xr:uid="{00000000-0005-0000-0000-00007E470000}"/>
    <cellStyle name="Normal 4 2 7 2 2 2" xfId="18118" xr:uid="{00000000-0005-0000-0000-00007F470000}"/>
    <cellStyle name="Normal 4 2 7 2 2 2 2" xfId="18119" xr:uid="{00000000-0005-0000-0000-000080470000}"/>
    <cellStyle name="Normal 4 2 7 2 2 2 3" xfId="18120" xr:uid="{00000000-0005-0000-0000-000081470000}"/>
    <cellStyle name="Normal 4 2 7 2 2 2 4" xfId="18121" xr:uid="{00000000-0005-0000-0000-000082470000}"/>
    <cellStyle name="Normal 4 2 7 2 2 3" xfId="18122" xr:uid="{00000000-0005-0000-0000-000083470000}"/>
    <cellStyle name="Normal 4 2 7 2 2 4" xfId="18123" xr:uid="{00000000-0005-0000-0000-000084470000}"/>
    <cellStyle name="Normal 4 2 7 2 2 5" xfId="18124" xr:uid="{00000000-0005-0000-0000-000085470000}"/>
    <cellStyle name="Normal 4 2 7 2 3" xfId="18125" xr:uid="{00000000-0005-0000-0000-000086470000}"/>
    <cellStyle name="Normal 4 2 7 2 3 2" xfId="18126" xr:uid="{00000000-0005-0000-0000-000087470000}"/>
    <cellStyle name="Normal 4 2 7 2 3 3" xfId="18127" xr:uid="{00000000-0005-0000-0000-000088470000}"/>
    <cellStyle name="Normal 4 2 7 2 3 4" xfId="18128" xr:uid="{00000000-0005-0000-0000-000089470000}"/>
    <cellStyle name="Normal 4 2 7 2 4" xfId="18129" xr:uid="{00000000-0005-0000-0000-00008A470000}"/>
    <cellStyle name="Normal 4 2 7 2 5" xfId="18130" xr:uid="{00000000-0005-0000-0000-00008B470000}"/>
    <cellStyle name="Normal 4 2 7 2 6" xfId="18131" xr:uid="{00000000-0005-0000-0000-00008C470000}"/>
    <cellStyle name="Normal 4 2 7 3" xfId="18132" xr:uid="{00000000-0005-0000-0000-00008D470000}"/>
    <cellStyle name="Normal 4 2 7 3 2" xfId="18133" xr:uid="{00000000-0005-0000-0000-00008E470000}"/>
    <cellStyle name="Normal 4 2 7 3 2 2" xfId="18134" xr:uid="{00000000-0005-0000-0000-00008F470000}"/>
    <cellStyle name="Normal 4 2 7 3 2 2 2" xfId="18135" xr:uid="{00000000-0005-0000-0000-000090470000}"/>
    <cellStyle name="Normal 4 2 7 3 2 2 3" xfId="18136" xr:uid="{00000000-0005-0000-0000-000091470000}"/>
    <cellStyle name="Normal 4 2 7 3 2 2 4" xfId="18137" xr:uid="{00000000-0005-0000-0000-000092470000}"/>
    <cellStyle name="Normal 4 2 7 3 2 3" xfId="18138" xr:uid="{00000000-0005-0000-0000-000093470000}"/>
    <cellStyle name="Normal 4 2 7 3 2 4" xfId="18139" xr:uid="{00000000-0005-0000-0000-000094470000}"/>
    <cellStyle name="Normal 4 2 7 3 2 5" xfId="18140" xr:uid="{00000000-0005-0000-0000-000095470000}"/>
    <cellStyle name="Normal 4 2 7 3 3" xfId="18141" xr:uid="{00000000-0005-0000-0000-000096470000}"/>
    <cellStyle name="Normal 4 2 7 3 3 2" xfId="18142" xr:uid="{00000000-0005-0000-0000-000097470000}"/>
    <cellStyle name="Normal 4 2 7 3 3 3" xfId="18143" xr:uid="{00000000-0005-0000-0000-000098470000}"/>
    <cellStyle name="Normal 4 2 7 3 3 4" xfId="18144" xr:uid="{00000000-0005-0000-0000-000099470000}"/>
    <cellStyle name="Normal 4 2 7 3 4" xfId="18145" xr:uid="{00000000-0005-0000-0000-00009A470000}"/>
    <cellStyle name="Normal 4 2 7 3 5" xfId="18146" xr:uid="{00000000-0005-0000-0000-00009B470000}"/>
    <cellStyle name="Normal 4 2 7 3 6" xfId="18147" xr:uid="{00000000-0005-0000-0000-00009C470000}"/>
    <cellStyle name="Normal 4 2 7 4" xfId="18148" xr:uid="{00000000-0005-0000-0000-00009D470000}"/>
    <cellStyle name="Normal 4 2 7 4 2" xfId="18149" xr:uid="{00000000-0005-0000-0000-00009E470000}"/>
    <cellStyle name="Normal 4 2 7 4 2 2" xfId="18150" xr:uid="{00000000-0005-0000-0000-00009F470000}"/>
    <cellStyle name="Normal 4 2 7 4 2 3" xfId="18151" xr:uid="{00000000-0005-0000-0000-0000A0470000}"/>
    <cellStyle name="Normal 4 2 7 4 2 4" xfId="18152" xr:uid="{00000000-0005-0000-0000-0000A1470000}"/>
    <cellStyle name="Normal 4 2 7 4 3" xfId="18153" xr:uid="{00000000-0005-0000-0000-0000A2470000}"/>
    <cellStyle name="Normal 4 2 7 4 4" xfId="18154" xr:uid="{00000000-0005-0000-0000-0000A3470000}"/>
    <cellStyle name="Normal 4 2 7 4 5" xfId="18155" xr:uid="{00000000-0005-0000-0000-0000A4470000}"/>
    <cellStyle name="Normal 4 2 7 5" xfId="18156" xr:uid="{00000000-0005-0000-0000-0000A5470000}"/>
    <cellStyle name="Normal 4 2 7 5 2" xfId="18157" xr:uid="{00000000-0005-0000-0000-0000A6470000}"/>
    <cellStyle name="Normal 4 2 7 5 3" xfId="18158" xr:uid="{00000000-0005-0000-0000-0000A7470000}"/>
    <cellStyle name="Normal 4 2 7 5 4" xfId="18159" xr:uid="{00000000-0005-0000-0000-0000A8470000}"/>
    <cellStyle name="Normal 4 2 7 6" xfId="18160" xr:uid="{00000000-0005-0000-0000-0000A9470000}"/>
    <cellStyle name="Normal 4 2 7 7" xfId="18161" xr:uid="{00000000-0005-0000-0000-0000AA470000}"/>
    <cellStyle name="Normal 4 2 7 8" xfId="18162" xr:uid="{00000000-0005-0000-0000-0000AB470000}"/>
    <cellStyle name="Normal 4 2 8" xfId="18163" xr:uid="{00000000-0005-0000-0000-0000AC470000}"/>
    <cellStyle name="Normal 4 2 8 2" xfId="18164" xr:uid="{00000000-0005-0000-0000-0000AD470000}"/>
    <cellStyle name="Normal 4 2 8 2 2" xfId="18165" xr:uid="{00000000-0005-0000-0000-0000AE470000}"/>
    <cellStyle name="Normal 4 2 8 2 2 2" xfId="18166" xr:uid="{00000000-0005-0000-0000-0000AF470000}"/>
    <cellStyle name="Normal 4 2 8 2 2 3" xfId="18167" xr:uid="{00000000-0005-0000-0000-0000B0470000}"/>
    <cellStyle name="Normal 4 2 8 2 2 4" xfId="18168" xr:uid="{00000000-0005-0000-0000-0000B1470000}"/>
    <cellStyle name="Normal 4 2 8 2 3" xfId="18169" xr:uid="{00000000-0005-0000-0000-0000B2470000}"/>
    <cellStyle name="Normal 4 2 8 2 4" xfId="18170" xr:uid="{00000000-0005-0000-0000-0000B3470000}"/>
    <cellStyle name="Normal 4 2 8 2 5" xfId="18171" xr:uid="{00000000-0005-0000-0000-0000B4470000}"/>
    <cellStyle name="Normal 4 2 8 3" xfId="18172" xr:uid="{00000000-0005-0000-0000-0000B5470000}"/>
    <cellStyle name="Normal 4 2 8 3 2" xfId="18173" xr:uid="{00000000-0005-0000-0000-0000B6470000}"/>
    <cellStyle name="Normal 4 2 8 3 3" xfId="18174" xr:uid="{00000000-0005-0000-0000-0000B7470000}"/>
    <cellStyle name="Normal 4 2 8 3 4" xfId="18175" xr:uid="{00000000-0005-0000-0000-0000B8470000}"/>
    <cellStyle name="Normal 4 2 8 4" xfId="18176" xr:uid="{00000000-0005-0000-0000-0000B9470000}"/>
    <cellStyle name="Normal 4 2 8 5" xfId="18177" xr:uid="{00000000-0005-0000-0000-0000BA470000}"/>
    <cellStyle name="Normal 4 2 8 6" xfId="18178" xr:uid="{00000000-0005-0000-0000-0000BB470000}"/>
    <cellStyle name="Normal 4 2 9" xfId="18179" xr:uid="{00000000-0005-0000-0000-0000BC470000}"/>
    <cellStyle name="Normal 4 2 9 2" xfId="18180" xr:uid="{00000000-0005-0000-0000-0000BD470000}"/>
    <cellStyle name="Normal 4 2 9 2 2" xfId="18181" xr:uid="{00000000-0005-0000-0000-0000BE470000}"/>
    <cellStyle name="Normal 4 2 9 2 2 2" xfId="18182" xr:uid="{00000000-0005-0000-0000-0000BF470000}"/>
    <cellStyle name="Normal 4 2 9 2 2 3" xfId="18183" xr:uid="{00000000-0005-0000-0000-0000C0470000}"/>
    <cellStyle name="Normal 4 2 9 2 2 4" xfId="18184" xr:uid="{00000000-0005-0000-0000-0000C1470000}"/>
    <cellStyle name="Normal 4 2 9 2 3" xfId="18185" xr:uid="{00000000-0005-0000-0000-0000C2470000}"/>
    <cellStyle name="Normal 4 2 9 2 4" xfId="18186" xr:uid="{00000000-0005-0000-0000-0000C3470000}"/>
    <cellStyle name="Normal 4 2 9 2 5" xfId="18187" xr:uid="{00000000-0005-0000-0000-0000C4470000}"/>
    <cellStyle name="Normal 4 2 9 3" xfId="18188" xr:uid="{00000000-0005-0000-0000-0000C5470000}"/>
    <cellStyle name="Normal 4 2 9 3 2" xfId="18189" xr:uid="{00000000-0005-0000-0000-0000C6470000}"/>
    <cellStyle name="Normal 4 2 9 3 3" xfId="18190" xr:uid="{00000000-0005-0000-0000-0000C7470000}"/>
    <cellStyle name="Normal 4 2 9 3 4" xfId="18191" xr:uid="{00000000-0005-0000-0000-0000C8470000}"/>
    <cellStyle name="Normal 4 2 9 4" xfId="18192" xr:uid="{00000000-0005-0000-0000-0000C9470000}"/>
    <cellStyle name="Normal 4 2 9 5" xfId="18193" xr:uid="{00000000-0005-0000-0000-0000CA470000}"/>
    <cellStyle name="Normal 4 2 9 6" xfId="18194" xr:uid="{00000000-0005-0000-0000-0000CB470000}"/>
    <cellStyle name="Normal 4 3" xfId="18195" xr:uid="{00000000-0005-0000-0000-0000CC470000}"/>
    <cellStyle name="Normal 4 3 10" xfId="18196" xr:uid="{00000000-0005-0000-0000-0000CD470000}"/>
    <cellStyle name="Normal 4 3 11" xfId="18197" xr:uid="{00000000-0005-0000-0000-0000CE470000}"/>
    <cellStyle name="Normal 4 3 2" xfId="18198" xr:uid="{00000000-0005-0000-0000-0000CF470000}"/>
    <cellStyle name="Normal 4 3 2 10" xfId="18199" xr:uid="{00000000-0005-0000-0000-0000D0470000}"/>
    <cellStyle name="Normal 4 3 2 2" xfId="18200" xr:uid="{00000000-0005-0000-0000-0000D1470000}"/>
    <cellStyle name="Normal 4 3 2 2 2" xfId="18201" xr:uid="{00000000-0005-0000-0000-0000D2470000}"/>
    <cellStyle name="Normal 4 3 2 2 2 2" xfId="18202" xr:uid="{00000000-0005-0000-0000-0000D3470000}"/>
    <cellStyle name="Normal 4 3 2 2 2 2 2" xfId="18203" xr:uid="{00000000-0005-0000-0000-0000D4470000}"/>
    <cellStyle name="Normal 4 3 2 2 2 2 3" xfId="18204" xr:uid="{00000000-0005-0000-0000-0000D5470000}"/>
    <cellStyle name="Normal 4 3 2 2 2 2 4" xfId="18205" xr:uid="{00000000-0005-0000-0000-0000D6470000}"/>
    <cellStyle name="Normal 4 3 2 2 2 3" xfId="18206" xr:uid="{00000000-0005-0000-0000-0000D7470000}"/>
    <cellStyle name="Normal 4 3 2 2 2 3 2" xfId="18207" xr:uid="{00000000-0005-0000-0000-0000D8470000}"/>
    <cellStyle name="Normal 4 3 2 2 2 3 3" xfId="18208" xr:uid="{00000000-0005-0000-0000-0000D9470000}"/>
    <cellStyle name="Normal 4 3 2 2 2 3 4" xfId="18209" xr:uid="{00000000-0005-0000-0000-0000DA470000}"/>
    <cellStyle name="Normal 4 3 2 2 2 4" xfId="18210" xr:uid="{00000000-0005-0000-0000-0000DB470000}"/>
    <cellStyle name="Normal 4 3 2 2 2 5" xfId="18211" xr:uid="{00000000-0005-0000-0000-0000DC470000}"/>
    <cellStyle name="Normal 4 3 2 2 2 6" xfId="18212" xr:uid="{00000000-0005-0000-0000-0000DD470000}"/>
    <cellStyle name="Normal 4 3 2 2 3" xfId="18213" xr:uid="{00000000-0005-0000-0000-0000DE470000}"/>
    <cellStyle name="Normal 4 3 2 2 3 2" xfId="18214" xr:uid="{00000000-0005-0000-0000-0000DF470000}"/>
    <cellStyle name="Normal 4 3 2 2 3 3" xfId="18215" xr:uid="{00000000-0005-0000-0000-0000E0470000}"/>
    <cellStyle name="Normal 4 3 2 2 3 4" xfId="18216" xr:uid="{00000000-0005-0000-0000-0000E1470000}"/>
    <cellStyle name="Normal 4 3 2 2 4" xfId="18217" xr:uid="{00000000-0005-0000-0000-0000E2470000}"/>
    <cellStyle name="Normal 4 3 2 2 4 2" xfId="18218" xr:uid="{00000000-0005-0000-0000-0000E3470000}"/>
    <cellStyle name="Normal 4 3 2 2 4 3" xfId="18219" xr:uid="{00000000-0005-0000-0000-0000E4470000}"/>
    <cellStyle name="Normal 4 3 2 2 4 4" xfId="18220" xr:uid="{00000000-0005-0000-0000-0000E5470000}"/>
    <cellStyle name="Normal 4 3 2 2 5" xfId="18221" xr:uid="{00000000-0005-0000-0000-0000E6470000}"/>
    <cellStyle name="Normal 4 3 2 2 6" xfId="18222" xr:uid="{00000000-0005-0000-0000-0000E7470000}"/>
    <cellStyle name="Normal 4 3 2 2 7" xfId="18223" xr:uid="{00000000-0005-0000-0000-0000E8470000}"/>
    <cellStyle name="Normal 4 3 2 3" xfId="18224" xr:uid="{00000000-0005-0000-0000-0000E9470000}"/>
    <cellStyle name="Normal 4 3 2 3 2" xfId="18225" xr:uid="{00000000-0005-0000-0000-0000EA470000}"/>
    <cellStyle name="Normal 4 3 2 3 2 2" xfId="18226" xr:uid="{00000000-0005-0000-0000-0000EB470000}"/>
    <cellStyle name="Normal 4 3 2 3 2 2 2" xfId="18227" xr:uid="{00000000-0005-0000-0000-0000EC470000}"/>
    <cellStyle name="Normal 4 3 2 3 2 2 3" xfId="18228" xr:uid="{00000000-0005-0000-0000-0000ED470000}"/>
    <cellStyle name="Normal 4 3 2 3 2 2 4" xfId="18229" xr:uid="{00000000-0005-0000-0000-0000EE470000}"/>
    <cellStyle name="Normal 4 3 2 3 2 3" xfId="18230" xr:uid="{00000000-0005-0000-0000-0000EF470000}"/>
    <cellStyle name="Normal 4 3 2 3 2 3 2" xfId="18231" xr:uid="{00000000-0005-0000-0000-0000F0470000}"/>
    <cellStyle name="Normal 4 3 2 3 2 3 3" xfId="18232" xr:uid="{00000000-0005-0000-0000-0000F1470000}"/>
    <cellStyle name="Normal 4 3 2 3 2 3 4" xfId="18233" xr:uid="{00000000-0005-0000-0000-0000F2470000}"/>
    <cellStyle name="Normal 4 3 2 3 2 4" xfId="18234" xr:uid="{00000000-0005-0000-0000-0000F3470000}"/>
    <cellStyle name="Normal 4 3 2 3 2 5" xfId="18235" xr:uid="{00000000-0005-0000-0000-0000F4470000}"/>
    <cellStyle name="Normal 4 3 2 3 2 6" xfId="18236" xr:uid="{00000000-0005-0000-0000-0000F5470000}"/>
    <cellStyle name="Normal 4 3 2 3 3" xfId="18237" xr:uid="{00000000-0005-0000-0000-0000F6470000}"/>
    <cellStyle name="Normal 4 3 2 3 3 2" xfId="18238" xr:uid="{00000000-0005-0000-0000-0000F7470000}"/>
    <cellStyle name="Normal 4 3 2 3 3 3" xfId="18239" xr:uid="{00000000-0005-0000-0000-0000F8470000}"/>
    <cellStyle name="Normal 4 3 2 3 3 4" xfId="18240" xr:uid="{00000000-0005-0000-0000-0000F9470000}"/>
    <cellStyle name="Normal 4 3 2 3 4" xfId="18241" xr:uid="{00000000-0005-0000-0000-0000FA470000}"/>
    <cellStyle name="Normal 4 3 2 3 4 2" xfId="18242" xr:uid="{00000000-0005-0000-0000-0000FB470000}"/>
    <cellStyle name="Normal 4 3 2 3 4 3" xfId="18243" xr:uid="{00000000-0005-0000-0000-0000FC470000}"/>
    <cellStyle name="Normal 4 3 2 3 4 4" xfId="18244" xr:uid="{00000000-0005-0000-0000-0000FD470000}"/>
    <cellStyle name="Normal 4 3 2 3 5" xfId="18245" xr:uid="{00000000-0005-0000-0000-0000FE470000}"/>
    <cellStyle name="Normal 4 3 2 3 6" xfId="18246" xr:uid="{00000000-0005-0000-0000-0000FF470000}"/>
    <cellStyle name="Normal 4 3 2 3 7" xfId="18247" xr:uid="{00000000-0005-0000-0000-000000480000}"/>
    <cellStyle name="Normal 4 3 2 4" xfId="18248" xr:uid="{00000000-0005-0000-0000-000001480000}"/>
    <cellStyle name="Normal 4 3 2 4 2" xfId="18249" xr:uid="{00000000-0005-0000-0000-000002480000}"/>
    <cellStyle name="Normal 4 3 2 4 2 2" xfId="18250" xr:uid="{00000000-0005-0000-0000-000003480000}"/>
    <cellStyle name="Normal 4 3 2 4 2 3" xfId="18251" xr:uid="{00000000-0005-0000-0000-000004480000}"/>
    <cellStyle name="Normal 4 3 2 4 2 4" xfId="18252" xr:uid="{00000000-0005-0000-0000-000005480000}"/>
    <cellStyle name="Normal 4 3 2 4 3" xfId="18253" xr:uid="{00000000-0005-0000-0000-000006480000}"/>
    <cellStyle name="Normal 4 3 2 4 3 2" xfId="18254" xr:uid="{00000000-0005-0000-0000-000007480000}"/>
    <cellStyle name="Normal 4 3 2 4 3 3" xfId="18255" xr:uid="{00000000-0005-0000-0000-000008480000}"/>
    <cellStyle name="Normal 4 3 2 4 3 4" xfId="18256" xr:uid="{00000000-0005-0000-0000-000009480000}"/>
    <cellStyle name="Normal 4 3 2 5" xfId="18257" xr:uid="{00000000-0005-0000-0000-00000A480000}"/>
    <cellStyle name="Normal 4 3 2 5 2" xfId="18258" xr:uid="{00000000-0005-0000-0000-00000B480000}"/>
    <cellStyle name="Normal 4 3 2 5 2 2" xfId="18259" xr:uid="{00000000-0005-0000-0000-00000C480000}"/>
    <cellStyle name="Normal 4 3 2 5 2 3" xfId="18260" xr:uid="{00000000-0005-0000-0000-00000D480000}"/>
    <cellStyle name="Normal 4 3 2 5 2 4" xfId="18261" xr:uid="{00000000-0005-0000-0000-00000E480000}"/>
    <cellStyle name="Normal 4 3 2 5 3" xfId="18262" xr:uid="{00000000-0005-0000-0000-00000F480000}"/>
    <cellStyle name="Normal 4 3 2 5 4" xfId="18263" xr:uid="{00000000-0005-0000-0000-000010480000}"/>
    <cellStyle name="Normal 4 3 2 5 5" xfId="18264" xr:uid="{00000000-0005-0000-0000-000011480000}"/>
    <cellStyle name="Normal 4 3 2 6" xfId="18265" xr:uid="{00000000-0005-0000-0000-000012480000}"/>
    <cellStyle name="Normal 4 3 2 6 2" xfId="18266" xr:uid="{00000000-0005-0000-0000-000013480000}"/>
    <cellStyle name="Normal 4 3 2 6 3" xfId="18267" xr:uid="{00000000-0005-0000-0000-000014480000}"/>
    <cellStyle name="Normal 4 3 2 6 4" xfId="18268" xr:uid="{00000000-0005-0000-0000-000015480000}"/>
    <cellStyle name="Normal 4 3 2 7" xfId="18269" xr:uid="{00000000-0005-0000-0000-000016480000}"/>
    <cellStyle name="Normal 4 3 2 8" xfId="18270" xr:uid="{00000000-0005-0000-0000-000017480000}"/>
    <cellStyle name="Normal 4 3 2 9" xfId="18271" xr:uid="{00000000-0005-0000-0000-000018480000}"/>
    <cellStyle name="Normal 4 3 3" xfId="18272" xr:uid="{00000000-0005-0000-0000-000019480000}"/>
    <cellStyle name="Normal 4 3 3 2" xfId="18273" xr:uid="{00000000-0005-0000-0000-00001A480000}"/>
    <cellStyle name="Normal 4 3 3 2 2" xfId="18274" xr:uid="{00000000-0005-0000-0000-00001B480000}"/>
    <cellStyle name="Normal 4 3 3 2 2 2" xfId="18275" xr:uid="{00000000-0005-0000-0000-00001C480000}"/>
    <cellStyle name="Normal 4 3 3 2 2 2 2" xfId="18276" xr:uid="{00000000-0005-0000-0000-00001D480000}"/>
    <cellStyle name="Normal 4 3 3 2 2 2 3" xfId="18277" xr:uid="{00000000-0005-0000-0000-00001E480000}"/>
    <cellStyle name="Normal 4 3 3 2 2 2 4" xfId="18278" xr:uid="{00000000-0005-0000-0000-00001F480000}"/>
    <cellStyle name="Normal 4 3 3 2 2 3" xfId="18279" xr:uid="{00000000-0005-0000-0000-000020480000}"/>
    <cellStyle name="Normal 4 3 3 2 2 3 2" xfId="18280" xr:uid="{00000000-0005-0000-0000-000021480000}"/>
    <cellStyle name="Normal 4 3 3 2 2 3 3" xfId="18281" xr:uid="{00000000-0005-0000-0000-000022480000}"/>
    <cellStyle name="Normal 4 3 3 2 2 3 4" xfId="18282" xr:uid="{00000000-0005-0000-0000-000023480000}"/>
    <cellStyle name="Normal 4 3 3 2 2 4" xfId="18283" xr:uid="{00000000-0005-0000-0000-000024480000}"/>
    <cellStyle name="Normal 4 3 3 2 2 4 2" xfId="18284" xr:uid="{00000000-0005-0000-0000-000025480000}"/>
    <cellStyle name="Normal 4 3 3 2 2 4 3" xfId="18285" xr:uid="{00000000-0005-0000-0000-000026480000}"/>
    <cellStyle name="Normal 4 3 3 2 2 4 4" xfId="18286" xr:uid="{00000000-0005-0000-0000-000027480000}"/>
    <cellStyle name="Normal 4 3 3 2 2 5" xfId="18287" xr:uid="{00000000-0005-0000-0000-000028480000}"/>
    <cellStyle name="Normal 4 3 3 2 2 6" xfId="18288" xr:uid="{00000000-0005-0000-0000-000029480000}"/>
    <cellStyle name="Normal 4 3 3 2 2 7" xfId="18289" xr:uid="{00000000-0005-0000-0000-00002A480000}"/>
    <cellStyle name="Normal 4 3 3 2 3" xfId="18290" xr:uid="{00000000-0005-0000-0000-00002B480000}"/>
    <cellStyle name="Normal 4 3 3 2 3 2" xfId="18291" xr:uid="{00000000-0005-0000-0000-00002C480000}"/>
    <cellStyle name="Normal 4 3 3 2 3 3" xfId="18292" xr:uid="{00000000-0005-0000-0000-00002D480000}"/>
    <cellStyle name="Normal 4 3 3 2 3 4" xfId="18293" xr:uid="{00000000-0005-0000-0000-00002E480000}"/>
    <cellStyle name="Normal 4 3 3 2 4" xfId="18294" xr:uid="{00000000-0005-0000-0000-00002F480000}"/>
    <cellStyle name="Normal 4 3 3 2 4 2" xfId="18295" xr:uid="{00000000-0005-0000-0000-000030480000}"/>
    <cellStyle name="Normal 4 3 3 2 4 3" xfId="18296" xr:uid="{00000000-0005-0000-0000-000031480000}"/>
    <cellStyle name="Normal 4 3 3 2 4 4" xfId="18297" xr:uid="{00000000-0005-0000-0000-000032480000}"/>
    <cellStyle name="Normal 4 3 3 2 5" xfId="18298" xr:uid="{00000000-0005-0000-0000-000033480000}"/>
    <cellStyle name="Normal 4 3 3 2 5 2" xfId="18299" xr:uid="{00000000-0005-0000-0000-000034480000}"/>
    <cellStyle name="Normal 4 3 3 2 5 3" xfId="18300" xr:uid="{00000000-0005-0000-0000-000035480000}"/>
    <cellStyle name="Normal 4 3 3 2 5 4" xfId="18301" xr:uid="{00000000-0005-0000-0000-000036480000}"/>
    <cellStyle name="Normal 4 3 3 2 6" xfId="18302" xr:uid="{00000000-0005-0000-0000-000037480000}"/>
    <cellStyle name="Normal 4 3 3 2 7" xfId="18303" xr:uid="{00000000-0005-0000-0000-000038480000}"/>
    <cellStyle name="Normal 4 3 3 2 8" xfId="18304" xr:uid="{00000000-0005-0000-0000-000039480000}"/>
    <cellStyle name="Normal 4 3 3 3" xfId="18305" xr:uid="{00000000-0005-0000-0000-00003A480000}"/>
    <cellStyle name="Normal 4 3 3 3 2" xfId="18306" xr:uid="{00000000-0005-0000-0000-00003B480000}"/>
    <cellStyle name="Normal 4 3 3 3 2 2" xfId="18307" xr:uid="{00000000-0005-0000-0000-00003C480000}"/>
    <cellStyle name="Normal 4 3 3 3 2 2 2" xfId="18308" xr:uid="{00000000-0005-0000-0000-00003D480000}"/>
    <cellStyle name="Normal 4 3 3 3 2 2 3" xfId="18309" xr:uid="{00000000-0005-0000-0000-00003E480000}"/>
    <cellStyle name="Normal 4 3 3 3 2 2 4" xfId="18310" xr:uid="{00000000-0005-0000-0000-00003F480000}"/>
    <cellStyle name="Normal 4 3 3 3 2 3" xfId="18311" xr:uid="{00000000-0005-0000-0000-000040480000}"/>
    <cellStyle name="Normal 4 3 3 3 2 4" xfId="18312" xr:uid="{00000000-0005-0000-0000-000041480000}"/>
    <cellStyle name="Normal 4 3 3 3 2 5" xfId="18313" xr:uid="{00000000-0005-0000-0000-000042480000}"/>
    <cellStyle name="Normal 4 3 3 3 3" xfId="18314" xr:uid="{00000000-0005-0000-0000-000043480000}"/>
    <cellStyle name="Normal 4 3 3 3 3 2" xfId="18315" xr:uid="{00000000-0005-0000-0000-000044480000}"/>
    <cellStyle name="Normal 4 3 3 3 3 3" xfId="18316" xr:uid="{00000000-0005-0000-0000-000045480000}"/>
    <cellStyle name="Normal 4 3 3 3 3 4" xfId="18317" xr:uid="{00000000-0005-0000-0000-000046480000}"/>
    <cellStyle name="Normal 4 3 3 3 4" xfId="18318" xr:uid="{00000000-0005-0000-0000-000047480000}"/>
    <cellStyle name="Normal 4 3 3 3 4 2" xfId="18319" xr:uid="{00000000-0005-0000-0000-000048480000}"/>
    <cellStyle name="Normal 4 3 3 3 4 3" xfId="18320" xr:uid="{00000000-0005-0000-0000-000049480000}"/>
    <cellStyle name="Normal 4 3 3 3 4 4" xfId="18321" xr:uid="{00000000-0005-0000-0000-00004A480000}"/>
    <cellStyle name="Normal 4 3 3 3 5" xfId="18322" xr:uid="{00000000-0005-0000-0000-00004B480000}"/>
    <cellStyle name="Normal 4 3 3 3 6" xfId="18323" xr:uid="{00000000-0005-0000-0000-00004C480000}"/>
    <cellStyle name="Normal 4 3 3 3 7" xfId="18324" xr:uid="{00000000-0005-0000-0000-00004D480000}"/>
    <cellStyle name="Normal 4 3 3 4" xfId="18325" xr:uid="{00000000-0005-0000-0000-00004E480000}"/>
    <cellStyle name="Normal 4 3 3 4 2" xfId="18326" xr:uid="{00000000-0005-0000-0000-00004F480000}"/>
    <cellStyle name="Normal 4 3 3 4 2 2" xfId="18327" xr:uid="{00000000-0005-0000-0000-000050480000}"/>
    <cellStyle name="Normal 4 3 3 4 2 3" xfId="18328" xr:uid="{00000000-0005-0000-0000-000051480000}"/>
    <cellStyle name="Normal 4 3 3 4 2 4" xfId="18329" xr:uid="{00000000-0005-0000-0000-000052480000}"/>
    <cellStyle name="Normal 4 3 3 4 3" xfId="18330" xr:uid="{00000000-0005-0000-0000-000053480000}"/>
    <cellStyle name="Normal 4 3 3 4 4" xfId="18331" xr:uid="{00000000-0005-0000-0000-000054480000}"/>
    <cellStyle name="Normal 4 3 3 4 5" xfId="18332" xr:uid="{00000000-0005-0000-0000-000055480000}"/>
    <cellStyle name="Normal 4 3 3 5" xfId="18333" xr:uid="{00000000-0005-0000-0000-000056480000}"/>
    <cellStyle name="Normal 4 3 3 5 2" xfId="18334" xr:uid="{00000000-0005-0000-0000-000057480000}"/>
    <cellStyle name="Normal 4 3 3 5 3" xfId="18335" xr:uid="{00000000-0005-0000-0000-000058480000}"/>
    <cellStyle name="Normal 4 3 3 5 4" xfId="18336" xr:uid="{00000000-0005-0000-0000-000059480000}"/>
    <cellStyle name="Normal 4 3 3 6" xfId="18337" xr:uid="{00000000-0005-0000-0000-00005A480000}"/>
    <cellStyle name="Normal 4 3 3 6 2" xfId="18338" xr:uid="{00000000-0005-0000-0000-00005B480000}"/>
    <cellStyle name="Normal 4 3 3 6 3" xfId="18339" xr:uid="{00000000-0005-0000-0000-00005C480000}"/>
    <cellStyle name="Normal 4 3 3 6 4" xfId="18340" xr:uid="{00000000-0005-0000-0000-00005D480000}"/>
    <cellStyle name="Normal 4 3 3 7" xfId="18341" xr:uid="{00000000-0005-0000-0000-00005E480000}"/>
    <cellStyle name="Normal 4 3 3 8" xfId="18342" xr:uid="{00000000-0005-0000-0000-00005F480000}"/>
    <cellStyle name="Normal 4 3 3 9" xfId="18343" xr:uid="{00000000-0005-0000-0000-000060480000}"/>
    <cellStyle name="Normal 4 3 4" xfId="18344" xr:uid="{00000000-0005-0000-0000-000061480000}"/>
    <cellStyle name="Normal 4 3 4 2" xfId="18345" xr:uid="{00000000-0005-0000-0000-000062480000}"/>
    <cellStyle name="Normal 4 3 4 2 2" xfId="18346" xr:uid="{00000000-0005-0000-0000-000063480000}"/>
    <cellStyle name="Normal 4 3 4 2 2 2" xfId="18347" xr:uid="{00000000-0005-0000-0000-000064480000}"/>
    <cellStyle name="Normal 4 3 4 2 2 3" xfId="18348" xr:uid="{00000000-0005-0000-0000-000065480000}"/>
    <cellStyle name="Normal 4 3 4 2 2 4" xfId="18349" xr:uid="{00000000-0005-0000-0000-000066480000}"/>
    <cellStyle name="Normal 4 3 4 2 3" xfId="18350" xr:uid="{00000000-0005-0000-0000-000067480000}"/>
    <cellStyle name="Normal 4 3 4 2 3 2" xfId="18351" xr:uid="{00000000-0005-0000-0000-000068480000}"/>
    <cellStyle name="Normal 4 3 4 2 3 3" xfId="18352" xr:uid="{00000000-0005-0000-0000-000069480000}"/>
    <cellStyle name="Normal 4 3 4 2 3 4" xfId="18353" xr:uid="{00000000-0005-0000-0000-00006A480000}"/>
    <cellStyle name="Normal 4 3 4 2 4" xfId="18354" xr:uid="{00000000-0005-0000-0000-00006B480000}"/>
    <cellStyle name="Normal 4 3 4 2 5" xfId="18355" xr:uid="{00000000-0005-0000-0000-00006C480000}"/>
    <cellStyle name="Normal 4 3 4 2 6" xfId="18356" xr:uid="{00000000-0005-0000-0000-00006D480000}"/>
    <cellStyle name="Normal 4 3 4 3" xfId="18357" xr:uid="{00000000-0005-0000-0000-00006E480000}"/>
    <cellStyle name="Normal 4 3 4 3 2" xfId="18358" xr:uid="{00000000-0005-0000-0000-00006F480000}"/>
    <cellStyle name="Normal 4 3 4 3 3" xfId="18359" xr:uid="{00000000-0005-0000-0000-000070480000}"/>
    <cellStyle name="Normal 4 3 4 3 4" xfId="18360" xr:uid="{00000000-0005-0000-0000-000071480000}"/>
    <cellStyle name="Normal 4 3 4 4" xfId="18361" xr:uid="{00000000-0005-0000-0000-000072480000}"/>
    <cellStyle name="Normal 4 3 4 4 2" xfId="18362" xr:uid="{00000000-0005-0000-0000-000073480000}"/>
    <cellStyle name="Normal 4 3 4 4 3" xfId="18363" xr:uid="{00000000-0005-0000-0000-000074480000}"/>
    <cellStyle name="Normal 4 3 4 4 4" xfId="18364" xr:uid="{00000000-0005-0000-0000-000075480000}"/>
    <cellStyle name="Normal 4 3 4 5" xfId="18365" xr:uid="{00000000-0005-0000-0000-000076480000}"/>
    <cellStyle name="Normal 4 3 4 6" xfId="18366" xr:uid="{00000000-0005-0000-0000-000077480000}"/>
    <cellStyle name="Normal 4 3 4 7" xfId="18367" xr:uid="{00000000-0005-0000-0000-000078480000}"/>
    <cellStyle name="Normal 4 3 5" xfId="18368" xr:uid="{00000000-0005-0000-0000-000079480000}"/>
    <cellStyle name="Normal 4 3 5 2" xfId="18369" xr:uid="{00000000-0005-0000-0000-00007A480000}"/>
    <cellStyle name="Normal 4 3 5 2 2" xfId="18370" xr:uid="{00000000-0005-0000-0000-00007B480000}"/>
    <cellStyle name="Normal 4 3 5 2 2 2" xfId="18371" xr:uid="{00000000-0005-0000-0000-00007C480000}"/>
    <cellStyle name="Normal 4 3 5 2 2 3" xfId="18372" xr:uid="{00000000-0005-0000-0000-00007D480000}"/>
    <cellStyle name="Normal 4 3 5 2 2 4" xfId="18373" xr:uid="{00000000-0005-0000-0000-00007E480000}"/>
    <cellStyle name="Normal 4 3 5 2 3" xfId="18374" xr:uid="{00000000-0005-0000-0000-00007F480000}"/>
    <cellStyle name="Normal 4 3 5 2 3 2" xfId="18375" xr:uid="{00000000-0005-0000-0000-000080480000}"/>
    <cellStyle name="Normal 4 3 5 2 3 3" xfId="18376" xr:uid="{00000000-0005-0000-0000-000081480000}"/>
    <cellStyle name="Normal 4 3 5 2 3 4" xfId="18377" xr:uid="{00000000-0005-0000-0000-000082480000}"/>
    <cellStyle name="Normal 4 3 5 2 4" xfId="18378" xr:uid="{00000000-0005-0000-0000-000083480000}"/>
    <cellStyle name="Normal 4 3 5 2 4 2" xfId="18379" xr:uid="{00000000-0005-0000-0000-000084480000}"/>
    <cellStyle name="Normal 4 3 5 2 4 3" xfId="18380" xr:uid="{00000000-0005-0000-0000-000085480000}"/>
    <cellStyle name="Normal 4 3 5 2 4 4" xfId="18381" xr:uid="{00000000-0005-0000-0000-000086480000}"/>
    <cellStyle name="Normal 4 3 5 2 5" xfId="18382" xr:uid="{00000000-0005-0000-0000-000087480000}"/>
    <cellStyle name="Normal 4 3 5 2 6" xfId="18383" xr:uid="{00000000-0005-0000-0000-000088480000}"/>
    <cellStyle name="Normal 4 3 5 2 7" xfId="18384" xr:uid="{00000000-0005-0000-0000-000089480000}"/>
    <cellStyle name="Normal 4 3 5 3" xfId="18385" xr:uid="{00000000-0005-0000-0000-00008A480000}"/>
    <cellStyle name="Normal 4 3 5 3 2" xfId="18386" xr:uid="{00000000-0005-0000-0000-00008B480000}"/>
    <cellStyle name="Normal 4 3 5 3 3" xfId="18387" xr:uid="{00000000-0005-0000-0000-00008C480000}"/>
    <cellStyle name="Normal 4 3 5 3 4" xfId="18388" xr:uid="{00000000-0005-0000-0000-00008D480000}"/>
    <cellStyle name="Normal 4 3 5 4" xfId="18389" xr:uid="{00000000-0005-0000-0000-00008E480000}"/>
    <cellStyle name="Normal 4 3 5 4 2" xfId="18390" xr:uid="{00000000-0005-0000-0000-00008F480000}"/>
    <cellStyle name="Normal 4 3 5 4 3" xfId="18391" xr:uid="{00000000-0005-0000-0000-000090480000}"/>
    <cellStyle name="Normal 4 3 5 4 4" xfId="18392" xr:uid="{00000000-0005-0000-0000-000091480000}"/>
    <cellStyle name="Normal 4 3 5 5" xfId="18393" xr:uid="{00000000-0005-0000-0000-000092480000}"/>
    <cellStyle name="Normal 4 3 5 5 2" xfId="18394" xr:uid="{00000000-0005-0000-0000-000093480000}"/>
    <cellStyle name="Normal 4 3 5 5 3" xfId="18395" xr:uid="{00000000-0005-0000-0000-000094480000}"/>
    <cellStyle name="Normal 4 3 5 5 4" xfId="18396" xr:uid="{00000000-0005-0000-0000-000095480000}"/>
    <cellStyle name="Normal 4 3 5 6" xfId="18397" xr:uid="{00000000-0005-0000-0000-000096480000}"/>
    <cellStyle name="Normal 4 3 5 7" xfId="18398" xr:uid="{00000000-0005-0000-0000-000097480000}"/>
    <cellStyle name="Normal 4 3 5 8" xfId="18399" xr:uid="{00000000-0005-0000-0000-000098480000}"/>
    <cellStyle name="Normal 4 3 6" xfId="18400" xr:uid="{00000000-0005-0000-0000-000099480000}"/>
    <cellStyle name="Normal 4 3 6 2" xfId="18401" xr:uid="{00000000-0005-0000-0000-00009A480000}"/>
    <cellStyle name="Normal 4 3 6 2 2" xfId="18402" xr:uid="{00000000-0005-0000-0000-00009B480000}"/>
    <cellStyle name="Normal 4 3 6 2 3" xfId="18403" xr:uid="{00000000-0005-0000-0000-00009C480000}"/>
    <cellStyle name="Normal 4 3 6 2 4" xfId="18404" xr:uid="{00000000-0005-0000-0000-00009D480000}"/>
    <cellStyle name="Normal 4 3 6 3" xfId="18405" xr:uid="{00000000-0005-0000-0000-00009E480000}"/>
    <cellStyle name="Normal 4 3 6 3 2" xfId="18406" xr:uid="{00000000-0005-0000-0000-00009F480000}"/>
    <cellStyle name="Normal 4 3 6 3 3" xfId="18407" xr:uid="{00000000-0005-0000-0000-0000A0480000}"/>
    <cellStyle name="Normal 4 3 6 3 4" xfId="18408" xr:uid="{00000000-0005-0000-0000-0000A1480000}"/>
    <cellStyle name="Normal 4 3 6 4" xfId="18409" xr:uid="{00000000-0005-0000-0000-0000A2480000}"/>
    <cellStyle name="Normal 4 3 6 5" xfId="18410" xr:uid="{00000000-0005-0000-0000-0000A3480000}"/>
    <cellStyle name="Normal 4 3 6 6" xfId="18411" xr:uid="{00000000-0005-0000-0000-0000A4480000}"/>
    <cellStyle name="Normal 4 3 7" xfId="18412" xr:uid="{00000000-0005-0000-0000-0000A5480000}"/>
    <cellStyle name="Normal 4 3 7 2" xfId="18413" xr:uid="{00000000-0005-0000-0000-0000A6480000}"/>
    <cellStyle name="Normal 4 3 7 3" xfId="18414" xr:uid="{00000000-0005-0000-0000-0000A7480000}"/>
    <cellStyle name="Normal 4 3 7 4" xfId="18415" xr:uid="{00000000-0005-0000-0000-0000A8480000}"/>
    <cellStyle name="Normal 4 3 8" xfId="18416" xr:uid="{00000000-0005-0000-0000-0000A9480000}"/>
    <cellStyle name="Normal 4 3 8 2" xfId="18417" xr:uid="{00000000-0005-0000-0000-0000AA480000}"/>
    <cellStyle name="Normal 4 3 8 3" xfId="18418" xr:uid="{00000000-0005-0000-0000-0000AB480000}"/>
    <cellStyle name="Normal 4 3 8 4" xfId="18419" xr:uid="{00000000-0005-0000-0000-0000AC480000}"/>
    <cellStyle name="Normal 4 3 9" xfId="18420" xr:uid="{00000000-0005-0000-0000-0000AD480000}"/>
    <cellStyle name="Normal 4 4" xfId="18421" xr:uid="{00000000-0005-0000-0000-0000AE480000}"/>
    <cellStyle name="Normal 4 4 2" xfId="18422" xr:uid="{00000000-0005-0000-0000-0000AF480000}"/>
    <cellStyle name="Normal 4 4 2 2" xfId="18423" xr:uid="{00000000-0005-0000-0000-0000B0480000}"/>
    <cellStyle name="Normal 4 4 2 2 2" xfId="18424" xr:uid="{00000000-0005-0000-0000-0000B1480000}"/>
    <cellStyle name="Normal 4 4 2 2 2 2" xfId="18425" xr:uid="{00000000-0005-0000-0000-0000B2480000}"/>
    <cellStyle name="Normal 4 4 2 2 2 3" xfId="18426" xr:uid="{00000000-0005-0000-0000-0000B3480000}"/>
    <cellStyle name="Normal 4 4 2 2 2 4" xfId="18427" xr:uid="{00000000-0005-0000-0000-0000B4480000}"/>
    <cellStyle name="Normal 4 4 2 2 3" xfId="18428" xr:uid="{00000000-0005-0000-0000-0000B5480000}"/>
    <cellStyle name="Normal 4 4 2 2 3 2" xfId="18429" xr:uid="{00000000-0005-0000-0000-0000B6480000}"/>
    <cellStyle name="Normal 4 4 2 2 3 3" xfId="18430" xr:uid="{00000000-0005-0000-0000-0000B7480000}"/>
    <cellStyle name="Normal 4 4 2 2 3 4" xfId="18431" xr:uid="{00000000-0005-0000-0000-0000B8480000}"/>
    <cellStyle name="Normal 4 4 2 2 4" xfId="18432" xr:uid="{00000000-0005-0000-0000-0000B9480000}"/>
    <cellStyle name="Normal 4 4 2 2 5" xfId="18433" xr:uid="{00000000-0005-0000-0000-0000BA480000}"/>
    <cellStyle name="Normal 4 4 2 2 6" xfId="18434" xr:uid="{00000000-0005-0000-0000-0000BB480000}"/>
    <cellStyle name="Normal 4 4 2 3" xfId="18435" xr:uid="{00000000-0005-0000-0000-0000BC480000}"/>
    <cellStyle name="Normal 4 4 2 3 2" xfId="18436" xr:uid="{00000000-0005-0000-0000-0000BD480000}"/>
    <cellStyle name="Normal 4 4 2 3 3" xfId="18437" xr:uid="{00000000-0005-0000-0000-0000BE480000}"/>
    <cellStyle name="Normal 4 4 2 3 4" xfId="18438" xr:uid="{00000000-0005-0000-0000-0000BF480000}"/>
    <cellStyle name="Normal 4 4 2 4" xfId="18439" xr:uid="{00000000-0005-0000-0000-0000C0480000}"/>
    <cellStyle name="Normal 4 4 2 4 2" xfId="18440" xr:uid="{00000000-0005-0000-0000-0000C1480000}"/>
    <cellStyle name="Normal 4 4 2 4 3" xfId="18441" xr:uid="{00000000-0005-0000-0000-0000C2480000}"/>
    <cellStyle name="Normal 4 4 2 4 4" xfId="18442" xr:uid="{00000000-0005-0000-0000-0000C3480000}"/>
    <cellStyle name="Normal 4 4 2 5" xfId="18443" xr:uid="{00000000-0005-0000-0000-0000C4480000}"/>
    <cellStyle name="Normal 4 4 2 6" xfId="18444" xr:uid="{00000000-0005-0000-0000-0000C5480000}"/>
    <cellStyle name="Normal 4 4 2 7" xfId="18445" xr:uid="{00000000-0005-0000-0000-0000C6480000}"/>
    <cellStyle name="Normal 4 4 2 8" xfId="18446" xr:uid="{00000000-0005-0000-0000-0000C7480000}"/>
    <cellStyle name="Normal 4 4 3" xfId="18447" xr:uid="{00000000-0005-0000-0000-0000C8480000}"/>
    <cellStyle name="Normal 4 4 3 2" xfId="18448" xr:uid="{00000000-0005-0000-0000-0000C9480000}"/>
    <cellStyle name="Normal 4 4 3 2 2" xfId="18449" xr:uid="{00000000-0005-0000-0000-0000CA480000}"/>
    <cellStyle name="Normal 4 4 3 2 2 2" xfId="18450" xr:uid="{00000000-0005-0000-0000-0000CB480000}"/>
    <cellStyle name="Normal 4 4 3 2 2 3" xfId="18451" xr:uid="{00000000-0005-0000-0000-0000CC480000}"/>
    <cellStyle name="Normal 4 4 3 2 2 4" xfId="18452" xr:uid="{00000000-0005-0000-0000-0000CD480000}"/>
    <cellStyle name="Normal 4 4 3 2 3" xfId="18453" xr:uid="{00000000-0005-0000-0000-0000CE480000}"/>
    <cellStyle name="Normal 4 4 3 2 4" xfId="18454" xr:uid="{00000000-0005-0000-0000-0000CF480000}"/>
    <cellStyle name="Normal 4 4 3 2 5" xfId="18455" xr:uid="{00000000-0005-0000-0000-0000D0480000}"/>
    <cellStyle name="Normal 4 4 3 3" xfId="18456" xr:uid="{00000000-0005-0000-0000-0000D1480000}"/>
    <cellStyle name="Normal 4 4 3 3 2" xfId="18457" xr:uid="{00000000-0005-0000-0000-0000D2480000}"/>
    <cellStyle name="Normal 4 4 3 3 3" xfId="18458" xr:uid="{00000000-0005-0000-0000-0000D3480000}"/>
    <cellStyle name="Normal 4 4 3 3 4" xfId="18459" xr:uid="{00000000-0005-0000-0000-0000D4480000}"/>
    <cellStyle name="Normal 4 4 3 4" xfId="18460" xr:uid="{00000000-0005-0000-0000-0000D5480000}"/>
    <cellStyle name="Normal 4 4 3 5" xfId="18461" xr:uid="{00000000-0005-0000-0000-0000D6480000}"/>
    <cellStyle name="Normal 4 4 3 6" xfId="18462" xr:uid="{00000000-0005-0000-0000-0000D7480000}"/>
    <cellStyle name="Normal 4 4 4" xfId="18463" xr:uid="{00000000-0005-0000-0000-0000D8480000}"/>
    <cellStyle name="Normal 4 4 4 2" xfId="18464" xr:uid="{00000000-0005-0000-0000-0000D9480000}"/>
    <cellStyle name="Normal 4 4 4 2 2" xfId="18465" xr:uid="{00000000-0005-0000-0000-0000DA480000}"/>
    <cellStyle name="Normal 4 4 4 2 3" xfId="18466" xr:uid="{00000000-0005-0000-0000-0000DB480000}"/>
    <cellStyle name="Normal 4 4 4 2 4" xfId="18467" xr:uid="{00000000-0005-0000-0000-0000DC480000}"/>
    <cellStyle name="Normal 4 4 4 3" xfId="18468" xr:uid="{00000000-0005-0000-0000-0000DD480000}"/>
    <cellStyle name="Normal 4 4 4 4" xfId="18469" xr:uid="{00000000-0005-0000-0000-0000DE480000}"/>
    <cellStyle name="Normal 4 4 4 5" xfId="18470" xr:uid="{00000000-0005-0000-0000-0000DF480000}"/>
    <cellStyle name="Normal 4 4 5" xfId="18471" xr:uid="{00000000-0005-0000-0000-0000E0480000}"/>
    <cellStyle name="Normal 4 4 5 2" xfId="18472" xr:uid="{00000000-0005-0000-0000-0000E1480000}"/>
    <cellStyle name="Normal 4 4 5 3" xfId="18473" xr:uid="{00000000-0005-0000-0000-0000E2480000}"/>
    <cellStyle name="Normal 4 4 5 4" xfId="18474" xr:uid="{00000000-0005-0000-0000-0000E3480000}"/>
    <cellStyle name="Normal 4 4 6" xfId="18475" xr:uid="{00000000-0005-0000-0000-0000E4480000}"/>
    <cellStyle name="Normal 4 4 6 2" xfId="18476" xr:uid="{00000000-0005-0000-0000-0000E5480000}"/>
    <cellStyle name="Normal 4 4 6 3" xfId="18477" xr:uid="{00000000-0005-0000-0000-0000E6480000}"/>
    <cellStyle name="Normal 4 4 6 4" xfId="18478" xr:uid="{00000000-0005-0000-0000-0000E7480000}"/>
    <cellStyle name="Normal 4 5" xfId="18479" xr:uid="{00000000-0005-0000-0000-0000E8480000}"/>
    <cellStyle name="Normal 4 5 10" xfId="18480" xr:uid="{00000000-0005-0000-0000-0000E9480000}"/>
    <cellStyle name="Normal 4 5 11" xfId="18481" xr:uid="{00000000-0005-0000-0000-0000EA480000}"/>
    <cellStyle name="Normal 4 5 12" xfId="18482" xr:uid="{00000000-0005-0000-0000-0000EB480000}"/>
    <cellStyle name="Normal 4 5 13" xfId="18483" xr:uid="{00000000-0005-0000-0000-0000EC480000}"/>
    <cellStyle name="Normal 4 5 14" xfId="18484" xr:uid="{00000000-0005-0000-0000-0000ED480000}"/>
    <cellStyle name="Normal 4 5 15" xfId="18485" xr:uid="{00000000-0005-0000-0000-0000EE480000}"/>
    <cellStyle name="Normal 4 5 16" xfId="18486" xr:uid="{00000000-0005-0000-0000-0000EF480000}"/>
    <cellStyle name="Normal 4 5 17" xfId="18487" xr:uid="{00000000-0005-0000-0000-0000F0480000}"/>
    <cellStyle name="Normal 4 5 18" xfId="18488" xr:uid="{00000000-0005-0000-0000-0000F1480000}"/>
    <cellStyle name="Normal 4 5 19" xfId="18489" xr:uid="{00000000-0005-0000-0000-0000F2480000}"/>
    <cellStyle name="Normal 4 5 2" xfId="18490" xr:uid="{00000000-0005-0000-0000-0000F3480000}"/>
    <cellStyle name="Normal 4 5 2 2" xfId="18491" xr:uid="{00000000-0005-0000-0000-0000F4480000}"/>
    <cellStyle name="Normal 4 5 2 2 2" xfId="18492" xr:uid="{00000000-0005-0000-0000-0000F5480000}"/>
    <cellStyle name="Normal 4 5 2 2 2 2" xfId="18493" xr:uid="{00000000-0005-0000-0000-0000F6480000}"/>
    <cellStyle name="Normal 4 5 2 2 2 3" xfId="18494" xr:uid="{00000000-0005-0000-0000-0000F7480000}"/>
    <cellStyle name="Normal 4 5 2 2 2 4" xfId="18495" xr:uid="{00000000-0005-0000-0000-0000F8480000}"/>
    <cellStyle name="Normal 4 5 2 2 3" xfId="18496" xr:uid="{00000000-0005-0000-0000-0000F9480000}"/>
    <cellStyle name="Normal 4 5 2 2 4" xfId="18497" xr:uid="{00000000-0005-0000-0000-0000FA480000}"/>
    <cellStyle name="Normal 4 5 2 2 5" xfId="18498" xr:uid="{00000000-0005-0000-0000-0000FB480000}"/>
    <cellStyle name="Normal 4 5 2 3" xfId="18499" xr:uid="{00000000-0005-0000-0000-0000FC480000}"/>
    <cellStyle name="Normal 4 5 2 3 2" xfId="18500" xr:uid="{00000000-0005-0000-0000-0000FD480000}"/>
    <cellStyle name="Normal 4 5 2 3 3" xfId="18501" xr:uid="{00000000-0005-0000-0000-0000FE480000}"/>
    <cellStyle name="Normal 4 5 2 3 4" xfId="18502" xr:uid="{00000000-0005-0000-0000-0000FF480000}"/>
    <cellStyle name="Normal 4 5 2 4" xfId="18503" xr:uid="{00000000-0005-0000-0000-000000490000}"/>
    <cellStyle name="Normal 4 5 2 4 2" xfId="18504" xr:uid="{00000000-0005-0000-0000-000001490000}"/>
    <cellStyle name="Normal 4 5 2 4 3" xfId="18505" xr:uid="{00000000-0005-0000-0000-000002490000}"/>
    <cellStyle name="Normal 4 5 2 4 4" xfId="18506" xr:uid="{00000000-0005-0000-0000-000003490000}"/>
    <cellStyle name="Normal 4 5 20" xfId="18507" xr:uid="{00000000-0005-0000-0000-000004490000}"/>
    <cellStyle name="Normal 4 5 21" xfId="18508" xr:uid="{00000000-0005-0000-0000-000005490000}"/>
    <cellStyle name="Normal 4 5 22" xfId="18509" xr:uid="{00000000-0005-0000-0000-000006490000}"/>
    <cellStyle name="Normal 4 5 23" xfId="18510" xr:uid="{00000000-0005-0000-0000-000007490000}"/>
    <cellStyle name="Normal 4 5 24" xfId="18511" xr:uid="{00000000-0005-0000-0000-000008490000}"/>
    <cellStyle name="Normal 4 5 25" xfId="18512" xr:uid="{00000000-0005-0000-0000-000009490000}"/>
    <cellStyle name="Normal 4 5 26" xfId="18513" xr:uid="{00000000-0005-0000-0000-00000A490000}"/>
    <cellStyle name="Normal 4 5 27" xfId="18514" xr:uid="{00000000-0005-0000-0000-00000B490000}"/>
    <cellStyle name="Normal 4 5 28" xfId="18515" xr:uid="{00000000-0005-0000-0000-00000C490000}"/>
    <cellStyle name="Normal 4 5 29" xfId="18516" xr:uid="{00000000-0005-0000-0000-00000D490000}"/>
    <cellStyle name="Normal 4 5 3" xfId="18517" xr:uid="{00000000-0005-0000-0000-00000E490000}"/>
    <cellStyle name="Normal 4 5 3 2" xfId="18518" xr:uid="{00000000-0005-0000-0000-00000F490000}"/>
    <cellStyle name="Normal 4 5 3 2 2" xfId="18519" xr:uid="{00000000-0005-0000-0000-000010490000}"/>
    <cellStyle name="Normal 4 5 3 2 2 2" xfId="18520" xr:uid="{00000000-0005-0000-0000-000011490000}"/>
    <cellStyle name="Normal 4 5 3 2 2 3" xfId="18521" xr:uid="{00000000-0005-0000-0000-000012490000}"/>
    <cellStyle name="Normal 4 5 3 2 2 4" xfId="18522" xr:uid="{00000000-0005-0000-0000-000013490000}"/>
    <cellStyle name="Normal 4 5 3 2 3" xfId="18523" xr:uid="{00000000-0005-0000-0000-000014490000}"/>
    <cellStyle name="Normal 4 5 3 2 4" xfId="18524" xr:uid="{00000000-0005-0000-0000-000015490000}"/>
    <cellStyle name="Normal 4 5 3 2 5" xfId="18525" xr:uid="{00000000-0005-0000-0000-000016490000}"/>
    <cellStyle name="Normal 4 5 3 3" xfId="18526" xr:uid="{00000000-0005-0000-0000-000017490000}"/>
    <cellStyle name="Normal 4 5 3 3 2" xfId="18527" xr:uid="{00000000-0005-0000-0000-000018490000}"/>
    <cellStyle name="Normal 4 5 3 3 3" xfId="18528" xr:uid="{00000000-0005-0000-0000-000019490000}"/>
    <cellStyle name="Normal 4 5 3 3 4" xfId="18529" xr:uid="{00000000-0005-0000-0000-00001A490000}"/>
    <cellStyle name="Normal 4 5 3 4" xfId="18530" xr:uid="{00000000-0005-0000-0000-00001B490000}"/>
    <cellStyle name="Normal 4 5 3 4 2" xfId="18531" xr:uid="{00000000-0005-0000-0000-00001C490000}"/>
    <cellStyle name="Normal 4 5 3 4 3" xfId="18532" xr:uid="{00000000-0005-0000-0000-00001D490000}"/>
    <cellStyle name="Normal 4 5 3 4 4" xfId="18533" xr:uid="{00000000-0005-0000-0000-00001E490000}"/>
    <cellStyle name="Normal 4 5 30" xfId="18534" xr:uid="{00000000-0005-0000-0000-00001F490000}"/>
    <cellStyle name="Normal 4 5 31" xfId="18535" xr:uid="{00000000-0005-0000-0000-000020490000}"/>
    <cellStyle name="Normal 4 5 32" xfId="18536" xr:uid="{00000000-0005-0000-0000-000021490000}"/>
    <cellStyle name="Normal 4 5 33" xfId="18537" xr:uid="{00000000-0005-0000-0000-000022490000}"/>
    <cellStyle name="Normal 4 5 34" xfId="18538" xr:uid="{00000000-0005-0000-0000-000023490000}"/>
    <cellStyle name="Normal 4 5 35" xfId="18539" xr:uid="{00000000-0005-0000-0000-000024490000}"/>
    <cellStyle name="Normal 4 5 36" xfId="18540" xr:uid="{00000000-0005-0000-0000-000025490000}"/>
    <cellStyle name="Normal 4 5 37" xfId="18541" xr:uid="{00000000-0005-0000-0000-000026490000}"/>
    <cellStyle name="Normal 4 5 38" xfId="18542" xr:uid="{00000000-0005-0000-0000-000027490000}"/>
    <cellStyle name="Normal 4 5 39" xfId="18543" xr:uid="{00000000-0005-0000-0000-000028490000}"/>
    <cellStyle name="Normal 4 5 4" xfId="18544" xr:uid="{00000000-0005-0000-0000-000029490000}"/>
    <cellStyle name="Normal 4 5 4 2" xfId="18545" xr:uid="{00000000-0005-0000-0000-00002A490000}"/>
    <cellStyle name="Normal 4 5 4 2 2" xfId="18546" xr:uid="{00000000-0005-0000-0000-00002B490000}"/>
    <cellStyle name="Normal 4 5 4 2 3" xfId="18547" xr:uid="{00000000-0005-0000-0000-00002C490000}"/>
    <cellStyle name="Normal 4 5 4 2 4" xfId="18548" xr:uid="{00000000-0005-0000-0000-00002D490000}"/>
    <cellStyle name="Normal 4 5 4 3" xfId="18549" xr:uid="{00000000-0005-0000-0000-00002E490000}"/>
    <cellStyle name="Normal 4 5 4 3 2" xfId="18550" xr:uid="{00000000-0005-0000-0000-00002F490000}"/>
    <cellStyle name="Normal 4 5 4 3 3" xfId="18551" xr:uid="{00000000-0005-0000-0000-000030490000}"/>
    <cellStyle name="Normal 4 5 4 3 4" xfId="18552" xr:uid="{00000000-0005-0000-0000-000031490000}"/>
    <cellStyle name="Normal 4 5 40" xfId="18553" xr:uid="{00000000-0005-0000-0000-000032490000}"/>
    <cellStyle name="Normal 4 5 41" xfId="18554" xr:uid="{00000000-0005-0000-0000-000033490000}"/>
    <cellStyle name="Normal 4 5 42" xfId="18555" xr:uid="{00000000-0005-0000-0000-000034490000}"/>
    <cellStyle name="Normal 4 5 43" xfId="18556" xr:uid="{00000000-0005-0000-0000-000035490000}"/>
    <cellStyle name="Normal 4 5 44" xfId="18557" xr:uid="{00000000-0005-0000-0000-000036490000}"/>
    <cellStyle name="Normal 4 5 45" xfId="18558" xr:uid="{00000000-0005-0000-0000-000037490000}"/>
    <cellStyle name="Normal 4 5 46" xfId="18559" xr:uid="{00000000-0005-0000-0000-000038490000}"/>
    <cellStyle name="Normal 4 5 47" xfId="18560" xr:uid="{00000000-0005-0000-0000-000039490000}"/>
    <cellStyle name="Normal 4 5 48" xfId="18561" xr:uid="{00000000-0005-0000-0000-00003A490000}"/>
    <cellStyle name="Normal 4 5 49" xfId="18562" xr:uid="{00000000-0005-0000-0000-00003B490000}"/>
    <cellStyle name="Normal 4 5 5" xfId="18563" xr:uid="{00000000-0005-0000-0000-00003C490000}"/>
    <cellStyle name="Normal 4 5 5 2" xfId="18564" xr:uid="{00000000-0005-0000-0000-00003D490000}"/>
    <cellStyle name="Normal 4 5 5 2 2" xfId="18565" xr:uid="{00000000-0005-0000-0000-00003E490000}"/>
    <cellStyle name="Normal 4 5 5 2 3" xfId="18566" xr:uid="{00000000-0005-0000-0000-00003F490000}"/>
    <cellStyle name="Normal 4 5 5 2 4" xfId="18567" xr:uid="{00000000-0005-0000-0000-000040490000}"/>
    <cellStyle name="Normal 4 5 50" xfId="18568" xr:uid="{00000000-0005-0000-0000-000041490000}"/>
    <cellStyle name="Normal 4 5 51" xfId="18569" xr:uid="{00000000-0005-0000-0000-000042490000}"/>
    <cellStyle name="Normal 4 5 52" xfId="18570" xr:uid="{00000000-0005-0000-0000-000043490000}"/>
    <cellStyle name="Normal 4 5 53" xfId="18571" xr:uid="{00000000-0005-0000-0000-000044490000}"/>
    <cellStyle name="Normal 4 5 54" xfId="18572" xr:uid="{00000000-0005-0000-0000-000045490000}"/>
    <cellStyle name="Normal 4 5 55" xfId="18573" xr:uid="{00000000-0005-0000-0000-000046490000}"/>
    <cellStyle name="Normal 4 5 56" xfId="18574" xr:uid="{00000000-0005-0000-0000-000047490000}"/>
    <cellStyle name="Normal 4 5 57" xfId="18575" xr:uid="{00000000-0005-0000-0000-000048490000}"/>
    <cellStyle name="Normal 4 5 58" xfId="18576" xr:uid="{00000000-0005-0000-0000-000049490000}"/>
    <cellStyle name="Normal 4 5 59" xfId="18577" xr:uid="{00000000-0005-0000-0000-00004A490000}"/>
    <cellStyle name="Normal 4 5 6" xfId="18578" xr:uid="{00000000-0005-0000-0000-00004B490000}"/>
    <cellStyle name="Normal 4 5 60" xfId="18579" xr:uid="{00000000-0005-0000-0000-00004C490000}"/>
    <cellStyle name="Normal 4 5 61" xfId="18580" xr:uid="{00000000-0005-0000-0000-00004D490000}"/>
    <cellStyle name="Normal 4 5 62" xfId="18581" xr:uid="{00000000-0005-0000-0000-00004E490000}"/>
    <cellStyle name="Normal 4 5 63" xfId="18582" xr:uid="{00000000-0005-0000-0000-00004F490000}"/>
    <cellStyle name="Normal 4 5 64" xfId="18583" xr:uid="{00000000-0005-0000-0000-000050490000}"/>
    <cellStyle name="Normal 4 5 65" xfId="18584" xr:uid="{00000000-0005-0000-0000-000051490000}"/>
    <cellStyle name="Normal 4 5 66" xfId="18585" xr:uid="{00000000-0005-0000-0000-000052490000}"/>
    <cellStyle name="Normal 4 5 67" xfId="18586" xr:uid="{00000000-0005-0000-0000-000053490000}"/>
    <cellStyle name="Normal 4 5 68" xfId="18587" xr:uid="{00000000-0005-0000-0000-000054490000}"/>
    <cellStyle name="Normal 4 5 69" xfId="18588" xr:uid="{00000000-0005-0000-0000-000055490000}"/>
    <cellStyle name="Normal 4 5 7" xfId="18589" xr:uid="{00000000-0005-0000-0000-000056490000}"/>
    <cellStyle name="Normal 4 5 70" xfId="18590" xr:uid="{00000000-0005-0000-0000-000057490000}"/>
    <cellStyle name="Normal 4 5 71" xfId="18591" xr:uid="{00000000-0005-0000-0000-000058490000}"/>
    <cellStyle name="Normal 4 5 72" xfId="18592" xr:uid="{00000000-0005-0000-0000-000059490000}"/>
    <cellStyle name="Normal 4 5 73" xfId="18593" xr:uid="{00000000-0005-0000-0000-00005A490000}"/>
    <cellStyle name="Normal 4 5 74" xfId="18594" xr:uid="{00000000-0005-0000-0000-00005B490000}"/>
    <cellStyle name="Normal 4 5 75" xfId="18595" xr:uid="{00000000-0005-0000-0000-00005C490000}"/>
    <cellStyle name="Normal 4 5 76" xfId="18596" xr:uid="{00000000-0005-0000-0000-00005D490000}"/>
    <cellStyle name="Normal 4 5 77" xfId="18597" xr:uid="{00000000-0005-0000-0000-00005E490000}"/>
    <cellStyle name="Normal 4 5 78" xfId="18598" xr:uid="{00000000-0005-0000-0000-00005F490000}"/>
    <cellStyle name="Normal 4 5 79" xfId="18599" xr:uid="{00000000-0005-0000-0000-000060490000}"/>
    <cellStyle name="Normal 4 5 8" xfId="18600" xr:uid="{00000000-0005-0000-0000-000061490000}"/>
    <cellStyle name="Normal 4 5 80" xfId="18601" xr:uid="{00000000-0005-0000-0000-000062490000}"/>
    <cellStyle name="Normal 4 5 81" xfId="18602" xr:uid="{00000000-0005-0000-0000-000063490000}"/>
    <cellStyle name="Normal 4 5 82" xfId="18603" xr:uid="{00000000-0005-0000-0000-000064490000}"/>
    <cellStyle name="Normal 4 5 83" xfId="18604" xr:uid="{00000000-0005-0000-0000-000065490000}"/>
    <cellStyle name="Normal 4 5 84" xfId="18605" xr:uid="{00000000-0005-0000-0000-000066490000}"/>
    <cellStyle name="Normal 4 5 85" xfId="18606" xr:uid="{00000000-0005-0000-0000-000067490000}"/>
    <cellStyle name="Normal 4 5 86" xfId="18607" xr:uid="{00000000-0005-0000-0000-000068490000}"/>
    <cellStyle name="Normal 4 5 87" xfId="18608" xr:uid="{00000000-0005-0000-0000-000069490000}"/>
    <cellStyle name="Normal 4 5 88" xfId="18609" xr:uid="{00000000-0005-0000-0000-00006A490000}"/>
    <cellStyle name="Normal 4 5 89" xfId="18610" xr:uid="{00000000-0005-0000-0000-00006B490000}"/>
    <cellStyle name="Normal 4 5 9" xfId="18611" xr:uid="{00000000-0005-0000-0000-00006C490000}"/>
    <cellStyle name="Normal 4 5 90" xfId="18612" xr:uid="{00000000-0005-0000-0000-00006D490000}"/>
    <cellStyle name="Normal 4 5 91" xfId="18613" xr:uid="{00000000-0005-0000-0000-00006E490000}"/>
    <cellStyle name="Normal 4 5 92" xfId="18614" xr:uid="{00000000-0005-0000-0000-00006F490000}"/>
    <cellStyle name="Normal 4 5 93" xfId="18615" xr:uid="{00000000-0005-0000-0000-000070490000}"/>
    <cellStyle name="Normal 4 5 94" xfId="18616" xr:uid="{00000000-0005-0000-0000-000071490000}"/>
    <cellStyle name="Normal 4 5 94 2" xfId="18617" xr:uid="{00000000-0005-0000-0000-000072490000}"/>
    <cellStyle name="Normal 4 5 94 3" xfId="18618" xr:uid="{00000000-0005-0000-0000-000073490000}"/>
    <cellStyle name="Normal 4 5 94 4" xfId="18619" xr:uid="{00000000-0005-0000-0000-000074490000}"/>
    <cellStyle name="Normal 4 6" xfId="18620" xr:uid="{00000000-0005-0000-0000-000075490000}"/>
    <cellStyle name="Normal 4 6 2" xfId="18621" xr:uid="{00000000-0005-0000-0000-000076490000}"/>
    <cellStyle name="Normal 4 6 2 2" xfId="18622" xr:uid="{00000000-0005-0000-0000-000077490000}"/>
    <cellStyle name="Normal 4 6 2 2 2" xfId="18623" xr:uid="{00000000-0005-0000-0000-000078490000}"/>
    <cellStyle name="Normal 4 6 2 2 3" xfId="18624" xr:uid="{00000000-0005-0000-0000-000079490000}"/>
    <cellStyle name="Normal 4 6 2 2 4" xfId="18625" xr:uid="{00000000-0005-0000-0000-00007A490000}"/>
    <cellStyle name="Normal 4 6 2 3" xfId="18626" xr:uid="{00000000-0005-0000-0000-00007B490000}"/>
    <cellStyle name="Normal 4 6 2 3 2" xfId="18627" xr:uid="{00000000-0005-0000-0000-00007C490000}"/>
    <cellStyle name="Normal 4 6 2 3 3" xfId="18628" xr:uid="{00000000-0005-0000-0000-00007D490000}"/>
    <cellStyle name="Normal 4 6 2 3 4" xfId="18629" xr:uid="{00000000-0005-0000-0000-00007E490000}"/>
    <cellStyle name="Normal 4 6 3" xfId="18630" xr:uid="{00000000-0005-0000-0000-00007F490000}"/>
    <cellStyle name="Normal 4 6 3 2" xfId="18631" xr:uid="{00000000-0005-0000-0000-000080490000}"/>
    <cellStyle name="Normal 4 6 3 3" xfId="18632" xr:uid="{00000000-0005-0000-0000-000081490000}"/>
    <cellStyle name="Normal 4 6 3 4" xfId="18633" xr:uid="{00000000-0005-0000-0000-000082490000}"/>
    <cellStyle name="Normal 4 6 4" xfId="18634" xr:uid="{00000000-0005-0000-0000-000083490000}"/>
    <cellStyle name="Normal 4 6 4 2" xfId="18635" xr:uid="{00000000-0005-0000-0000-000084490000}"/>
    <cellStyle name="Normal 4 6 4 3" xfId="18636" xr:uid="{00000000-0005-0000-0000-000085490000}"/>
    <cellStyle name="Normal 4 6 4 4" xfId="18637" xr:uid="{00000000-0005-0000-0000-000086490000}"/>
    <cellStyle name="Normal 4 7" xfId="18638" xr:uid="{00000000-0005-0000-0000-000087490000}"/>
    <cellStyle name="Normal 4 7 2" xfId="18639" xr:uid="{00000000-0005-0000-0000-000088490000}"/>
    <cellStyle name="Normal 4 7 2 2" xfId="18640" xr:uid="{00000000-0005-0000-0000-000089490000}"/>
    <cellStyle name="Normal 4 7 2 2 2" xfId="18641" xr:uid="{00000000-0005-0000-0000-00008A490000}"/>
    <cellStyle name="Normal 4 7 2 2 3" xfId="18642" xr:uid="{00000000-0005-0000-0000-00008B490000}"/>
    <cellStyle name="Normal 4 7 2 2 4" xfId="18643" xr:uid="{00000000-0005-0000-0000-00008C490000}"/>
    <cellStyle name="Normal 4 7 2 3" xfId="18644" xr:uid="{00000000-0005-0000-0000-00008D490000}"/>
    <cellStyle name="Normal 4 7 2 3 2" xfId="18645" xr:uid="{00000000-0005-0000-0000-00008E490000}"/>
    <cellStyle name="Normal 4 7 2 3 3" xfId="18646" xr:uid="{00000000-0005-0000-0000-00008F490000}"/>
    <cellStyle name="Normal 4 7 2 3 4" xfId="18647" xr:uid="{00000000-0005-0000-0000-000090490000}"/>
    <cellStyle name="Normal 4 7 3" xfId="18648" xr:uid="{00000000-0005-0000-0000-000091490000}"/>
    <cellStyle name="Normal 4 7 3 2" xfId="18649" xr:uid="{00000000-0005-0000-0000-000092490000}"/>
    <cellStyle name="Normal 4 7 3 3" xfId="18650" xr:uid="{00000000-0005-0000-0000-000093490000}"/>
    <cellStyle name="Normal 4 7 3 4" xfId="18651" xr:uid="{00000000-0005-0000-0000-000094490000}"/>
    <cellStyle name="Normal 4 7 4" xfId="18652" xr:uid="{00000000-0005-0000-0000-000095490000}"/>
    <cellStyle name="Normal 4 7 4 2" xfId="18653" xr:uid="{00000000-0005-0000-0000-000096490000}"/>
    <cellStyle name="Normal 4 7 4 3" xfId="18654" xr:uid="{00000000-0005-0000-0000-000097490000}"/>
    <cellStyle name="Normal 4 7 4 4" xfId="18655" xr:uid="{00000000-0005-0000-0000-000098490000}"/>
    <cellStyle name="Normal 4 8" xfId="18656" xr:uid="{00000000-0005-0000-0000-000099490000}"/>
    <cellStyle name="Normal 4 8 2" xfId="18657" xr:uid="{00000000-0005-0000-0000-00009A490000}"/>
    <cellStyle name="Normal 4 8 2 2" xfId="18658" xr:uid="{00000000-0005-0000-0000-00009B490000}"/>
    <cellStyle name="Normal 4 8 2 2 2" xfId="18659" xr:uid="{00000000-0005-0000-0000-00009C490000}"/>
    <cellStyle name="Normal 4 8 2 2 3" xfId="18660" xr:uid="{00000000-0005-0000-0000-00009D490000}"/>
    <cellStyle name="Normal 4 8 2 2 4" xfId="18661" xr:uid="{00000000-0005-0000-0000-00009E490000}"/>
    <cellStyle name="Normal 4 8 3" xfId="18662" xr:uid="{00000000-0005-0000-0000-00009F490000}"/>
    <cellStyle name="Normal 4 8 3 2" xfId="18663" xr:uid="{00000000-0005-0000-0000-0000A0490000}"/>
    <cellStyle name="Normal 4 8 3 3" xfId="18664" xr:uid="{00000000-0005-0000-0000-0000A1490000}"/>
    <cellStyle name="Normal 4 8 3 4" xfId="18665" xr:uid="{00000000-0005-0000-0000-0000A2490000}"/>
    <cellStyle name="Normal 4 9" xfId="18666" xr:uid="{00000000-0005-0000-0000-0000A3490000}"/>
    <cellStyle name="Normal 4 9 2" xfId="18667" xr:uid="{00000000-0005-0000-0000-0000A4490000}"/>
    <cellStyle name="Normal 4 9 2 2" xfId="18668" xr:uid="{00000000-0005-0000-0000-0000A5490000}"/>
    <cellStyle name="Normal 4 9 2 3" xfId="18669" xr:uid="{00000000-0005-0000-0000-0000A6490000}"/>
    <cellStyle name="Normal 4 9 2 4" xfId="18670" xr:uid="{00000000-0005-0000-0000-0000A7490000}"/>
    <cellStyle name="Normal 4 9 3" xfId="18671" xr:uid="{00000000-0005-0000-0000-0000A8490000}"/>
    <cellStyle name="Normal 40" xfId="18672" xr:uid="{00000000-0005-0000-0000-0000A9490000}"/>
    <cellStyle name="Normal 40 2" xfId="18673" xr:uid="{00000000-0005-0000-0000-0000AA490000}"/>
    <cellStyle name="Normal 40 3" xfId="18674" xr:uid="{00000000-0005-0000-0000-0000AB490000}"/>
    <cellStyle name="Normal 40 3 2" xfId="18675" xr:uid="{00000000-0005-0000-0000-0000AC490000}"/>
    <cellStyle name="Normal 40 3 2 2" xfId="18676" xr:uid="{00000000-0005-0000-0000-0000AD490000}"/>
    <cellStyle name="Normal 40 3 2 2 2" xfId="18677" xr:uid="{00000000-0005-0000-0000-0000AE490000}"/>
    <cellStyle name="Normal 40 3 2 2 3" xfId="18678" xr:uid="{00000000-0005-0000-0000-0000AF490000}"/>
    <cellStyle name="Normal 40 3 2 2 4" xfId="18679" xr:uid="{00000000-0005-0000-0000-0000B0490000}"/>
    <cellStyle name="Normal 40 3 2 3" xfId="18680" xr:uid="{00000000-0005-0000-0000-0000B1490000}"/>
    <cellStyle name="Normal 40 3 2 4" xfId="18681" xr:uid="{00000000-0005-0000-0000-0000B2490000}"/>
    <cellStyle name="Normal 40 3 2 5" xfId="18682" xr:uid="{00000000-0005-0000-0000-0000B3490000}"/>
    <cellStyle name="Normal 40 3 3" xfId="18683" xr:uid="{00000000-0005-0000-0000-0000B4490000}"/>
    <cellStyle name="Normal 40 3 3 2" xfId="18684" xr:uid="{00000000-0005-0000-0000-0000B5490000}"/>
    <cellStyle name="Normal 40 3 3 3" xfId="18685" xr:uid="{00000000-0005-0000-0000-0000B6490000}"/>
    <cellStyle name="Normal 40 3 3 4" xfId="18686" xr:uid="{00000000-0005-0000-0000-0000B7490000}"/>
    <cellStyle name="Normal 40 3 4" xfId="18687" xr:uid="{00000000-0005-0000-0000-0000B8490000}"/>
    <cellStyle name="Normal 40 3 5" xfId="18688" xr:uid="{00000000-0005-0000-0000-0000B9490000}"/>
    <cellStyle name="Normal 40 3 6" xfId="18689" xr:uid="{00000000-0005-0000-0000-0000BA490000}"/>
    <cellStyle name="Normal 41" xfId="18690" xr:uid="{00000000-0005-0000-0000-0000BB490000}"/>
    <cellStyle name="Normal 41 2" xfId="18691" xr:uid="{00000000-0005-0000-0000-0000BC490000}"/>
    <cellStyle name="Normal 41 3" xfId="18692" xr:uid="{00000000-0005-0000-0000-0000BD490000}"/>
    <cellStyle name="Normal 41 3 2" xfId="18693" xr:uid="{00000000-0005-0000-0000-0000BE490000}"/>
    <cellStyle name="Normal 41 3 2 2" xfId="18694" xr:uid="{00000000-0005-0000-0000-0000BF490000}"/>
    <cellStyle name="Normal 41 3 2 2 2" xfId="18695" xr:uid="{00000000-0005-0000-0000-0000C0490000}"/>
    <cellStyle name="Normal 41 3 2 2 3" xfId="18696" xr:uid="{00000000-0005-0000-0000-0000C1490000}"/>
    <cellStyle name="Normal 41 3 2 2 4" xfId="18697" xr:uid="{00000000-0005-0000-0000-0000C2490000}"/>
    <cellStyle name="Normal 41 3 2 3" xfId="18698" xr:uid="{00000000-0005-0000-0000-0000C3490000}"/>
    <cellStyle name="Normal 41 3 2 4" xfId="18699" xr:uid="{00000000-0005-0000-0000-0000C4490000}"/>
    <cellStyle name="Normal 41 3 2 5" xfId="18700" xr:uid="{00000000-0005-0000-0000-0000C5490000}"/>
    <cellStyle name="Normal 41 3 3" xfId="18701" xr:uid="{00000000-0005-0000-0000-0000C6490000}"/>
    <cellStyle name="Normal 41 3 3 2" xfId="18702" xr:uid="{00000000-0005-0000-0000-0000C7490000}"/>
    <cellStyle name="Normal 41 3 3 3" xfId="18703" xr:uid="{00000000-0005-0000-0000-0000C8490000}"/>
    <cellStyle name="Normal 41 3 3 4" xfId="18704" xr:uid="{00000000-0005-0000-0000-0000C9490000}"/>
    <cellStyle name="Normal 41 3 4" xfId="18705" xr:uid="{00000000-0005-0000-0000-0000CA490000}"/>
    <cellStyle name="Normal 41 3 5" xfId="18706" xr:uid="{00000000-0005-0000-0000-0000CB490000}"/>
    <cellStyle name="Normal 41 3 6" xfId="18707" xr:uid="{00000000-0005-0000-0000-0000CC490000}"/>
    <cellStyle name="Normal 42" xfId="18708" xr:uid="{00000000-0005-0000-0000-0000CD490000}"/>
    <cellStyle name="Normal 42 2" xfId="18709" xr:uid="{00000000-0005-0000-0000-0000CE490000}"/>
    <cellStyle name="Normal 42 3" xfId="18710" xr:uid="{00000000-0005-0000-0000-0000CF490000}"/>
    <cellStyle name="Normal 42 3 2" xfId="18711" xr:uid="{00000000-0005-0000-0000-0000D0490000}"/>
    <cellStyle name="Normal 42 3 2 2" xfId="18712" xr:uid="{00000000-0005-0000-0000-0000D1490000}"/>
    <cellStyle name="Normal 42 3 2 2 2" xfId="18713" xr:uid="{00000000-0005-0000-0000-0000D2490000}"/>
    <cellStyle name="Normal 42 3 2 2 3" xfId="18714" xr:uid="{00000000-0005-0000-0000-0000D3490000}"/>
    <cellStyle name="Normal 42 3 2 2 4" xfId="18715" xr:uid="{00000000-0005-0000-0000-0000D4490000}"/>
    <cellStyle name="Normal 42 3 2 3" xfId="18716" xr:uid="{00000000-0005-0000-0000-0000D5490000}"/>
    <cellStyle name="Normal 42 3 2 4" xfId="18717" xr:uid="{00000000-0005-0000-0000-0000D6490000}"/>
    <cellStyle name="Normal 42 3 2 5" xfId="18718" xr:uid="{00000000-0005-0000-0000-0000D7490000}"/>
    <cellStyle name="Normal 42 3 3" xfId="18719" xr:uid="{00000000-0005-0000-0000-0000D8490000}"/>
    <cellStyle name="Normal 42 3 3 2" xfId="18720" xr:uid="{00000000-0005-0000-0000-0000D9490000}"/>
    <cellStyle name="Normal 42 3 3 3" xfId="18721" xr:uid="{00000000-0005-0000-0000-0000DA490000}"/>
    <cellStyle name="Normal 42 3 3 4" xfId="18722" xr:uid="{00000000-0005-0000-0000-0000DB490000}"/>
    <cellStyle name="Normal 42 3 4" xfId="18723" xr:uid="{00000000-0005-0000-0000-0000DC490000}"/>
    <cellStyle name="Normal 42 3 5" xfId="18724" xr:uid="{00000000-0005-0000-0000-0000DD490000}"/>
    <cellStyle name="Normal 42 3 6" xfId="18725" xr:uid="{00000000-0005-0000-0000-0000DE490000}"/>
    <cellStyle name="Normal 43" xfId="18726" xr:uid="{00000000-0005-0000-0000-0000DF490000}"/>
    <cellStyle name="Normal 43 2" xfId="18727" xr:uid="{00000000-0005-0000-0000-0000E0490000}"/>
    <cellStyle name="Normal 43 3" xfId="18728" xr:uid="{00000000-0005-0000-0000-0000E1490000}"/>
    <cellStyle name="Normal 43 3 2" xfId="18729" xr:uid="{00000000-0005-0000-0000-0000E2490000}"/>
    <cellStyle name="Normal 43 3 2 2" xfId="18730" xr:uid="{00000000-0005-0000-0000-0000E3490000}"/>
    <cellStyle name="Normal 43 3 2 2 2" xfId="18731" xr:uid="{00000000-0005-0000-0000-0000E4490000}"/>
    <cellStyle name="Normal 43 3 2 2 3" xfId="18732" xr:uid="{00000000-0005-0000-0000-0000E5490000}"/>
    <cellStyle name="Normal 43 3 2 2 4" xfId="18733" xr:uid="{00000000-0005-0000-0000-0000E6490000}"/>
    <cellStyle name="Normal 43 3 2 3" xfId="18734" xr:uid="{00000000-0005-0000-0000-0000E7490000}"/>
    <cellStyle name="Normal 43 3 2 4" xfId="18735" xr:uid="{00000000-0005-0000-0000-0000E8490000}"/>
    <cellStyle name="Normal 43 3 2 5" xfId="18736" xr:uid="{00000000-0005-0000-0000-0000E9490000}"/>
    <cellStyle name="Normal 43 3 3" xfId="18737" xr:uid="{00000000-0005-0000-0000-0000EA490000}"/>
    <cellStyle name="Normal 43 3 3 2" xfId="18738" xr:uid="{00000000-0005-0000-0000-0000EB490000}"/>
    <cellStyle name="Normal 43 3 3 3" xfId="18739" xr:uid="{00000000-0005-0000-0000-0000EC490000}"/>
    <cellStyle name="Normal 43 3 3 4" xfId="18740" xr:uid="{00000000-0005-0000-0000-0000ED490000}"/>
    <cellStyle name="Normal 43 3 4" xfId="18741" xr:uid="{00000000-0005-0000-0000-0000EE490000}"/>
    <cellStyle name="Normal 43 3 5" xfId="18742" xr:uid="{00000000-0005-0000-0000-0000EF490000}"/>
    <cellStyle name="Normal 43 3 6" xfId="18743" xr:uid="{00000000-0005-0000-0000-0000F0490000}"/>
    <cellStyle name="Normal 44" xfId="18744" xr:uid="{00000000-0005-0000-0000-0000F1490000}"/>
    <cellStyle name="Normal 44 2" xfId="18745" xr:uid="{00000000-0005-0000-0000-0000F2490000}"/>
    <cellStyle name="Normal 44 2 2" xfId="18746" xr:uid="{00000000-0005-0000-0000-0000F3490000}"/>
    <cellStyle name="Normal 44 2 2 2" xfId="18747" xr:uid="{00000000-0005-0000-0000-0000F4490000}"/>
    <cellStyle name="Normal 44 2 2 2 2" xfId="18748" xr:uid="{00000000-0005-0000-0000-0000F5490000}"/>
    <cellStyle name="Normal 44 2 2 2 2 2" xfId="18749" xr:uid="{00000000-0005-0000-0000-0000F6490000}"/>
    <cellStyle name="Normal 44 2 2 2 2 3" xfId="18750" xr:uid="{00000000-0005-0000-0000-0000F7490000}"/>
    <cellStyle name="Normal 44 2 2 2 2 4" xfId="18751" xr:uid="{00000000-0005-0000-0000-0000F8490000}"/>
    <cellStyle name="Normal 44 2 2 2 3" xfId="18752" xr:uid="{00000000-0005-0000-0000-0000F9490000}"/>
    <cellStyle name="Normal 44 2 2 2 4" xfId="18753" xr:uid="{00000000-0005-0000-0000-0000FA490000}"/>
    <cellStyle name="Normal 44 2 2 2 5" xfId="18754" xr:uid="{00000000-0005-0000-0000-0000FB490000}"/>
    <cellStyle name="Normal 44 2 2 3" xfId="18755" xr:uid="{00000000-0005-0000-0000-0000FC490000}"/>
    <cellStyle name="Normal 44 2 2 3 2" xfId="18756" xr:uid="{00000000-0005-0000-0000-0000FD490000}"/>
    <cellStyle name="Normal 44 2 2 3 3" xfId="18757" xr:uid="{00000000-0005-0000-0000-0000FE490000}"/>
    <cellStyle name="Normal 44 2 2 3 4" xfId="18758" xr:uid="{00000000-0005-0000-0000-0000FF490000}"/>
    <cellStyle name="Normal 44 2 2 4" xfId="18759" xr:uid="{00000000-0005-0000-0000-0000004A0000}"/>
    <cellStyle name="Normal 44 2 2 5" xfId="18760" xr:uid="{00000000-0005-0000-0000-0000014A0000}"/>
    <cellStyle name="Normal 44 2 2 6" xfId="18761" xr:uid="{00000000-0005-0000-0000-0000024A0000}"/>
    <cellStyle name="Normal 44 3" xfId="18762" xr:uid="{00000000-0005-0000-0000-0000034A0000}"/>
    <cellStyle name="Normal 44 3 2" xfId="18763" xr:uid="{00000000-0005-0000-0000-0000044A0000}"/>
    <cellStyle name="Normal 44 3 2 2" xfId="18764" xr:uid="{00000000-0005-0000-0000-0000054A0000}"/>
    <cellStyle name="Normal 44 3 2 2 2" xfId="18765" xr:uid="{00000000-0005-0000-0000-0000064A0000}"/>
    <cellStyle name="Normal 44 3 2 2 3" xfId="18766" xr:uid="{00000000-0005-0000-0000-0000074A0000}"/>
    <cellStyle name="Normal 44 3 2 2 4" xfId="18767" xr:uid="{00000000-0005-0000-0000-0000084A0000}"/>
    <cellStyle name="Normal 44 3 2 3" xfId="18768" xr:uid="{00000000-0005-0000-0000-0000094A0000}"/>
    <cellStyle name="Normal 44 3 2 4" xfId="18769" xr:uid="{00000000-0005-0000-0000-00000A4A0000}"/>
    <cellStyle name="Normal 44 3 2 5" xfId="18770" xr:uid="{00000000-0005-0000-0000-00000B4A0000}"/>
    <cellStyle name="Normal 44 3 3" xfId="18771" xr:uid="{00000000-0005-0000-0000-00000C4A0000}"/>
    <cellStyle name="Normal 44 3 3 2" xfId="18772" xr:uid="{00000000-0005-0000-0000-00000D4A0000}"/>
    <cellStyle name="Normal 44 3 3 3" xfId="18773" xr:uid="{00000000-0005-0000-0000-00000E4A0000}"/>
    <cellStyle name="Normal 44 3 3 4" xfId="18774" xr:uid="{00000000-0005-0000-0000-00000F4A0000}"/>
    <cellStyle name="Normal 44 3 4" xfId="18775" xr:uid="{00000000-0005-0000-0000-0000104A0000}"/>
    <cellStyle name="Normal 44 3 5" xfId="18776" xr:uid="{00000000-0005-0000-0000-0000114A0000}"/>
    <cellStyle name="Normal 44 3 6" xfId="18777" xr:uid="{00000000-0005-0000-0000-0000124A0000}"/>
    <cellStyle name="Normal 44 4" xfId="18778" xr:uid="{00000000-0005-0000-0000-0000134A0000}"/>
    <cellStyle name="Normal 44 4 2" xfId="18779" xr:uid="{00000000-0005-0000-0000-0000144A0000}"/>
    <cellStyle name="Normal 44 4 2 2" xfId="18780" xr:uid="{00000000-0005-0000-0000-0000154A0000}"/>
    <cellStyle name="Normal 44 4 2 2 2" xfId="18781" xr:uid="{00000000-0005-0000-0000-0000164A0000}"/>
    <cellStyle name="Normal 44 4 2 2 3" xfId="18782" xr:uid="{00000000-0005-0000-0000-0000174A0000}"/>
    <cellStyle name="Normal 44 4 2 2 4" xfId="18783" xr:uid="{00000000-0005-0000-0000-0000184A0000}"/>
    <cellStyle name="Normal 44 4 2 3" xfId="18784" xr:uid="{00000000-0005-0000-0000-0000194A0000}"/>
    <cellStyle name="Normal 44 4 2 4" xfId="18785" xr:uid="{00000000-0005-0000-0000-00001A4A0000}"/>
    <cellStyle name="Normal 44 4 2 5" xfId="18786" xr:uid="{00000000-0005-0000-0000-00001B4A0000}"/>
    <cellStyle name="Normal 44 4 3" xfId="18787" xr:uid="{00000000-0005-0000-0000-00001C4A0000}"/>
    <cellStyle name="Normal 44 4 3 2" xfId="18788" xr:uid="{00000000-0005-0000-0000-00001D4A0000}"/>
    <cellStyle name="Normal 44 4 3 3" xfId="18789" xr:uid="{00000000-0005-0000-0000-00001E4A0000}"/>
    <cellStyle name="Normal 44 4 3 4" xfId="18790" xr:uid="{00000000-0005-0000-0000-00001F4A0000}"/>
    <cellStyle name="Normal 44 4 4" xfId="18791" xr:uid="{00000000-0005-0000-0000-0000204A0000}"/>
    <cellStyle name="Normal 44 4 5" xfId="18792" xr:uid="{00000000-0005-0000-0000-0000214A0000}"/>
    <cellStyle name="Normal 44 4 6" xfId="18793" xr:uid="{00000000-0005-0000-0000-0000224A0000}"/>
    <cellStyle name="Normal 44 5" xfId="18794" xr:uid="{00000000-0005-0000-0000-0000234A0000}"/>
    <cellStyle name="Normal 44 5 2" xfId="18795" xr:uid="{00000000-0005-0000-0000-0000244A0000}"/>
    <cellStyle name="Normal 44 5 2 2" xfId="18796" xr:uid="{00000000-0005-0000-0000-0000254A0000}"/>
    <cellStyle name="Normal 44 5 2 2 2" xfId="18797" xr:uid="{00000000-0005-0000-0000-0000264A0000}"/>
    <cellStyle name="Normal 44 5 2 2 3" xfId="18798" xr:uid="{00000000-0005-0000-0000-0000274A0000}"/>
    <cellStyle name="Normal 44 5 2 2 4" xfId="18799" xr:uid="{00000000-0005-0000-0000-0000284A0000}"/>
    <cellStyle name="Normal 44 5 2 3" xfId="18800" xr:uid="{00000000-0005-0000-0000-0000294A0000}"/>
    <cellStyle name="Normal 44 5 2 4" xfId="18801" xr:uid="{00000000-0005-0000-0000-00002A4A0000}"/>
    <cellStyle name="Normal 44 5 2 5" xfId="18802" xr:uid="{00000000-0005-0000-0000-00002B4A0000}"/>
    <cellStyle name="Normal 44 5 3" xfId="18803" xr:uid="{00000000-0005-0000-0000-00002C4A0000}"/>
    <cellStyle name="Normal 44 5 3 2" xfId="18804" xr:uid="{00000000-0005-0000-0000-00002D4A0000}"/>
    <cellStyle name="Normal 44 5 3 3" xfId="18805" xr:uid="{00000000-0005-0000-0000-00002E4A0000}"/>
    <cellStyle name="Normal 44 5 3 4" xfId="18806" xr:uid="{00000000-0005-0000-0000-00002F4A0000}"/>
    <cellStyle name="Normal 44 5 4" xfId="18807" xr:uid="{00000000-0005-0000-0000-0000304A0000}"/>
    <cellStyle name="Normal 44 5 5" xfId="18808" xr:uid="{00000000-0005-0000-0000-0000314A0000}"/>
    <cellStyle name="Normal 44 5 6" xfId="18809" xr:uid="{00000000-0005-0000-0000-0000324A0000}"/>
    <cellStyle name="Normal 45" xfId="18810" xr:uid="{00000000-0005-0000-0000-0000334A0000}"/>
    <cellStyle name="Normal 45 2" xfId="18811" xr:uid="{00000000-0005-0000-0000-0000344A0000}"/>
    <cellStyle name="Normal 45 2 2" xfId="18812" xr:uid="{00000000-0005-0000-0000-0000354A0000}"/>
    <cellStyle name="Normal 45 2 2 2" xfId="18813" xr:uid="{00000000-0005-0000-0000-0000364A0000}"/>
    <cellStyle name="Normal 45 2 2 3" xfId="18814" xr:uid="{00000000-0005-0000-0000-0000374A0000}"/>
    <cellStyle name="Normal 45 2 2 4" xfId="18815" xr:uid="{00000000-0005-0000-0000-0000384A0000}"/>
    <cellStyle name="Normal 45 2 3" xfId="18816" xr:uid="{00000000-0005-0000-0000-0000394A0000}"/>
    <cellStyle name="Normal 45 2 4" xfId="18817" xr:uid="{00000000-0005-0000-0000-00003A4A0000}"/>
    <cellStyle name="Normal 45 2 5" xfId="18818" xr:uid="{00000000-0005-0000-0000-00003B4A0000}"/>
    <cellStyle name="Normal 45 3" xfId="18819" xr:uid="{00000000-0005-0000-0000-00003C4A0000}"/>
    <cellStyle name="Normal 45 4" xfId="18820" xr:uid="{00000000-0005-0000-0000-00003D4A0000}"/>
    <cellStyle name="Normal 45 4 2" xfId="18821" xr:uid="{00000000-0005-0000-0000-00003E4A0000}"/>
    <cellStyle name="Normal 45 4 3" xfId="18822" xr:uid="{00000000-0005-0000-0000-00003F4A0000}"/>
    <cellStyle name="Normal 45 4 4" xfId="18823" xr:uid="{00000000-0005-0000-0000-0000404A0000}"/>
    <cellStyle name="Normal 45 5" xfId="18824" xr:uid="{00000000-0005-0000-0000-0000414A0000}"/>
    <cellStyle name="Normal 45 6" xfId="18825" xr:uid="{00000000-0005-0000-0000-0000424A0000}"/>
    <cellStyle name="Normal 45 7" xfId="18826" xr:uid="{00000000-0005-0000-0000-0000434A0000}"/>
    <cellStyle name="Normal 46" xfId="18827" xr:uid="{00000000-0005-0000-0000-0000444A0000}"/>
    <cellStyle name="Normal 46 2" xfId="18828" xr:uid="{00000000-0005-0000-0000-0000454A0000}"/>
    <cellStyle name="Normal 46 2 2" xfId="18829" xr:uid="{00000000-0005-0000-0000-0000464A0000}"/>
    <cellStyle name="Normal 46 2 2 2" xfId="18830" xr:uid="{00000000-0005-0000-0000-0000474A0000}"/>
    <cellStyle name="Normal 46 2 2 3" xfId="18831" xr:uid="{00000000-0005-0000-0000-0000484A0000}"/>
    <cellStyle name="Normal 46 2 2 4" xfId="18832" xr:uid="{00000000-0005-0000-0000-0000494A0000}"/>
    <cellStyle name="Normal 46 2 3" xfId="18833" xr:uid="{00000000-0005-0000-0000-00004A4A0000}"/>
    <cellStyle name="Normal 46 2 4" xfId="18834" xr:uid="{00000000-0005-0000-0000-00004B4A0000}"/>
    <cellStyle name="Normal 46 2 5" xfId="18835" xr:uid="{00000000-0005-0000-0000-00004C4A0000}"/>
    <cellStyle name="Normal 46 3" xfId="18836" xr:uid="{00000000-0005-0000-0000-00004D4A0000}"/>
    <cellStyle name="Normal 46 4" xfId="18837" xr:uid="{00000000-0005-0000-0000-00004E4A0000}"/>
    <cellStyle name="Normal 46 4 2" xfId="18838" xr:uid="{00000000-0005-0000-0000-00004F4A0000}"/>
    <cellStyle name="Normal 46 4 3" xfId="18839" xr:uid="{00000000-0005-0000-0000-0000504A0000}"/>
    <cellStyle name="Normal 46 4 4" xfId="18840" xr:uid="{00000000-0005-0000-0000-0000514A0000}"/>
    <cellStyle name="Normal 46 5" xfId="18841" xr:uid="{00000000-0005-0000-0000-0000524A0000}"/>
    <cellStyle name="Normal 46 6" xfId="18842" xr:uid="{00000000-0005-0000-0000-0000534A0000}"/>
    <cellStyle name="Normal 46 7" xfId="18843" xr:uid="{00000000-0005-0000-0000-0000544A0000}"/>
    <cellStyle name="Normal 47" xfId="18844" xr:uid="{00000000-0005-0000-0000-0000554A0000}"/>
    <cellStyle name="Normal 47 2" xfId="18845" xr:uid="{00000000-0005-0000-0000-0000564A0000}"/>
    <cellStyle name="Normal 47 2 2" xfId="18846" xr:uid="{00000000-0005-0000-0000-0000574A0000}"/>
    <cellStyle name="Normal 47 2 2 2" xfId="18847" xr:uid="{00000000-0005-0000-0000-0000584A0000}"/>
    <cellStyle name="Normal 47 2 2 3" xfId="18848" xr:uid="{00000000-0005-0000-0000-0000594A0000}"/>
    <cellStyle name="Normal 47 2 2 4" xfId="18849" xr:uid="{00000000-0005-0000-0000-00005A4A0000}"/>
    <cellStyle name="Normal 47 2 3" xfId="18850" xr:uid="{00000000-0005-0000-0000-00005B4A0000}"/>
    <cellStyle name="Normal 47 2 4" xfId="18851" xr:uid="{00000000-0005-0000-0000-00005C4A0000}"/>
    <cellStyle name="Normal 47 2 5" xfId="18852" xr:uid="{00000000-0005-0000-0000-00005D4A0000}"/>
    <cellStyle name="Normal 47 3" xfId="18853" xr:uid="{00000000-0005-0000-0000-00005E4A0000}"/>
    <cellStyle name="Normal 47 4" xfId="18854" xr:uid="{00000000-0005-0000-0000-00005F4A0000}"/>
    <cellStyle name="Normal 47 4 2" xfId="18855" xr:uid="{00000000-0005-0000-0000-0000604A0000}"/>
    <cellStyle name="Normal 47 4 3" xfId="18856" xr:uid="{00000000-0005-0000-0000-0000614A0000}"/>
    <cellStyle name="Normal 47 4 4" xfId="18857" xr:uid="{00000000-0005-0000-0000-0000624A0000}"/>
    <cellStyle name="Normal 47 5" xfId="18858" xr:uid="{00000000-0005-0000-0000-0000634A0000}"/>
    <cellStyle name="Normal 47 6" xfId="18859" xr:uid="{00000000-0005-0000-0000-0000644A0000}"/>
    <cellStyle name="Normal 47 7" xfId="18860" xr:uid="{00000000-0005-0000-0000-0000654A0000}"/>
    <cellStyle name="Normal 48" xfId="18861" xr:uid="{00000000-0005-0000-0000-0000664A0000}"/>
    <cellStyle name="Normal 48 2" xfId="18862" xr:uid="{00000000-0005-0000-0000-0000674A0000}"/>
    <cellStyle name="Normal 48 2 2" xfId="18863" xr:uid="{00000000-0005-0000-0000-0000684A0000}"/>
    <cellStyle name="Normal 48 2 2 2" xfId="18864" xr:uid="{00000000-0005-0000-0000-0000694A0000}"/>
    <cellStyle name="Normal 48 2 2 3" xfId="18865" xr:uid="{00000000-0005-0000-0000-00006A4A0000}"/>
    <cellStyle name="Normal 48 2 2 4" xfId="18866" xr:uid="{00000000-0005-0000-0000-00006B4A0000}"/>
    <cellStyle name="Normal 48 2 3" xfId="18867" xr:uid="{00000000-0005-0000-0000-00006C4A0000}"/>
    <cellStyle name="Normal 48 2 4" xfId="18868" xr:uid="{00000000-0005-0000-0000-00006D4A0000}"/>
    <cellStyle name="Normal 48 2 5" xfId="18869" xr:uid="{00000000-0005-0000-0000-00006E4A0000}"/>
    <cellStyle name="Normal 48 3" xfId="18870" xr:uid="{00000000-0005-0000-0000-00006F4A0000}"/>
    <cellStyle name="Normal 48 4" xfId="18871" xr:uid="{00000000-0005-0000-0000-0000704A0000}"/>
    <cellStyle name="Normal 48 4 2" xfId="18872" xr:uid="{00000000-0005-0000-0000-0000714A0000}"/>
    <cellStyle name="Normal 48 4 3" xfId="18873" xr:uid="{00000000-0005-0000-0000-0000724A0000}"/>
    <cellStyle name="Normal 48 4 4" xfId="18874" xr:uid="{00000000-0005-0000-0000-0000734A0000}"/>
    <cellStyle name="Normal 48 5" xfId="18875" xr:uid="{00000000-0005-0000-0000-0000744A0000}"/>
    <cellStyle name="Normal 48 6" xfId="18876" xr:uid="{00000000-0005-0000-0000-0000754A0000}"/>
    <cellStyle name="Normal 48 7" xfId="18877" xr:uid="{00000000-0005-0000-0000-0000764A0000}"/>
    <cellStyle name="Normal 49" xfId="18878" xr:uid="{00000000-0005-0000-0000-0000774A0000}"/>
    <cellStyle name="Normal 49 2" xfId="18879" xr:uid="{00000000-0005-0000-0000-0000784A0000}"/>
    <cellStyle name="Normal 49 2 2" xfId="18880" xr:uid="{00000000-0005-0000-0000-0000794A0000}"/>
    <cellStyle name="Normal 49 2 2 2" xfId="18881" xr:uid="{00000000-0005-0000-0000-00007A4A0000}"/>
    <cellStyle name="Normal 49 2 2 3" xfId="18882" xr:uid="{00000000-0005-0000-0000-00007B4A0000}"/>
    <cellStyle name="Normal 49 2 2 4" xfId="18883" xr:uid="{00000000-0005-0000-0000-00007C4A0000}"/>
    <cellStyle name="Normal 49 2 3" xfId="18884" xr:uid="{00000000-0005-0000-0000-00007D4A0000}"/>
    <cellStyle name="Normal 49 2 4" xfId="18885" xr:uid="{00000000-0005-0000-0000-00007E4A0000}"/>
    <cellStyle name="Normal 49 2 5" xfId="18886" xr:uid="{00000000-0005-0000-0000-00007F4A0000}"/>
    <cellStyle name="Normal 49 3" xfId="18887" xr:uid="{00000000-0005-0000-0000-0000804A0000}"/>
    <cellStyle name="Normal 49 4" xfId="18888" xr:uid="{00000000-0005-0000-0000-0000814A0000}"/>
    <cellStyle name="Normal 49 4 2" xfId="18889" xr:uid="{00000000-0005-0000-0000-0000824A0000}"/>
    <cellStyle name="Normal 49 4 3" xfId="18890" xr:uid="{00000000-0005-0000-0000-0000834A0000}"/>
    <cellStyle name="Normal 49 4 4" xfId="18891" xr:uid="{00000000-0005-0000-0000-0000844A0000}"/>
    <cellStyle name="Normal 49 5" xfId="18892" xr:uid="{00000000-0005-0000-0000-0000854A0000}"/>
    <cellStyle name="Normal 49 6" xfId="18893" xr:uid="{00000000-0005-0000-0000-0000864A0000}"/>
    <cellStyle name="Normal 49 7" xfId="18894" xr:uid="{00000000-0005-0000-0000-0000874A0000}"/>
    <cellStyle name="Normal 5" xfId="18895" xr:uid="{00000000-0005-0000-0000-0000884A0000}"/>
    <cellStyle name="Normal 5 10" xfId="18896" xr:uid="{00000000-0005-0000-0000-0000894A0000}"/>
    <cellStyle name="Normal 5 10 2" xfId="18897" xr:uid="{00000000-0005-0000-0000-00008A4A0000}"/>
    <cellStyle name="Normal 5 100" xfId="18898" xr:uid="{00000000-0005-0000-0000-00008B4A0000}"/>
    <cellStyle name="Normal 5 101" xfId="18899" xr:uid="{00000000-0005-0000-0000-00008C4A0000}"/>
    <cellStyle name="Normal 5 102" xfId="18900" xr:uid="{00000000-0005-0000-0000-00008D4A0000}"/>
    <cellStyle name="Normal 5 103" xfId="18901" xr:uid="{00000000-0005-0000-0000-00008E4A0000}"/>
    <cellStyle name="Normal 5 104" xfId="18902" xr:uid="{00000000-0005-0000-0000-00008F4A0000}"/>
    <cellStyle name="Normal 5 105" xfId="18903" xr:uid="{00000000-0005-0000-0000-0000904A0000}"/>
    <cellStyle name="Normal 5 106" xfId="18904" xr:uid="{00000000-0005-0000-0000-0000914A0000}"/>
    <cellStyle name="Normal 5 107" xfId="18905" xr:uid="{00000000-0005-0000-0000-0000924A0000}"/>
    <cellStyle name="Normal 5 108" xfId="18906" xr:uid="{00000000-0005-0000-0000-0000934A0000}"/>
    <cellStyle name="Normal 5 109" xfId="18907" xr:uid="{00000000-0005-0000-0000-0000944A0000}"/>
    <cellStyle name="Normal 5 11" xfId="18908" xr:uid="{00000000-0005-0000-0000-0000954A0000}"/>
    <cellStyle name="Normal 5 11 2" xfId="18909" xr:uid="{00000000-0005-0000-0000-0000964A0000}"/>
    <cellStyle name="Normal 5 11 3" xfId="18910" xr:uid="{00000000-0005-0000-0000-0000974A0000}"/>
    <cellStyle name="Normal 5 11 3 2" xfId="18911" xr:uid="{00000000-0005-0000-0000-0000984A0000}"/>
    <cellStyle name="Normal 5 11 3 3" xfId="18912" xr:uid="{00000000-0005-0000-0000-0000994A0000}"/>
    <cellStyle name="Normal 5 11 3 4" xfId="18913" xr:uid="{00000000-0005-0000-0000-00009A4A0000}"/>
    <cellStyle name="Normal 5 110" xfId="18914" xr:uid="{00000000-0005-0000-0000-00009B4A0000}"/>
    <cellStyle name="Normal 5 111" xfId="18915" xr:uid="{00000000-0005-0000-0000-00009C4A0000}"/>
    <cellStyle name="Normal 5 112" xfId="18916" xr:uid="{00000000-0005-0000-0000-00009D4A0000}"/>
    <cellStyle name="Normal 5 113" xfId="18917" xr:uid="{00000000-0005-0000-0000-00009E4A0000}"/>
    <cellStyle name="Normal 5 12" xfId="18918" xr:uid="{00000000-0005-0000-0000-00009F4A0000}"/>
    <cellStyle name="Normal 5 12 2" xfId="18919" xr:uid="{00000000-0005-0000-0000-0000A04A0000}"/>
    <cellStyle name="Normal 5 12 3" xfId="18920" xr:uid="{00000000-0005-0000-0000-0000A14A0000}"/>
    <cellStyle name="Normal 5 12 3 2" xfId="18921" xr:uid="{00000000-0005-0000-0000-0000A24A0000}"/>
    <cellStyle name="Normal 5 12 3 3" xfId="18922" xr:uid="{00000000-0005-0000-0000-0000A34A0000}"/>
    <cellStyle name="Normal 5 12 3 4" xfId="18923" xr:uid="{00000000-0005-0000-0000-0000A44A0000}"/>
    <cellStyle name="Normal 5 13" xfId="18924" xr:uid="{00000000-0005-0000-0000-0000A54A0000}"/>
    <cellStyle name="Normal 5 13 2" xfId="18925" xr:uid="{00000000-0005-0000-0000-0000A64A0000}"/>
    <cellStyle name="Normal 5 13 3" xfId="18926" xr:uid="{00000000-0005-0000-0000-0000A74A0000}"/>
    <cellStyle name="Normal 5 13 4" xfId="18927" xr:uid="{00000000-0005-0000-0000-0000A84A0000}"/>
    <cellStyle name="Normal 5 13 5" xfId="18928" xr:uid="{00000000-0005-0000-0000-0000A94A0000}"/>
    <cellStyle name="Normal 5 14" xfId="18929" xr:uid="{00000000-0005-0000-0000-0000AA4A0000}"/>
    <cellStyle name="Normal 5 14 2" xfId="18930" xr:uid="{00000000-0005-0000-0000-0000AB4A0000}"/>
    <cellStyle name="Normal 5 15" xfId="18931" xr:uid="{00000000-0005-0000-0000-0000AC4A0000}"/>
    <cellStyle name="Normal 5 15 2" xfId="18932" xr:uid="{00000000-0005-0000-0000-0000AD4A0000}"/>
    <cellStyle name="Normal 5 16" xfId="18933" xr:uid="{00000000-0005-0000-0000-0000AE4A0000}"/>
    <cellStyle name="Normal 5 16 2" xfId="18934" xr:uid="{00000000-0005-0000-0000-0000AF4A0000}"/>
    <cellStyle name="Normal 5 17" xfId="18935" xr:uid="{00000000-0005-0000-0000-0000B04A0000}"/>
    <cellStyle name="Normal 5 17 2" xfId="18936" xr:uid="{00000000-0005-0000-0000-0000B14A0000}"/>
    <cellStyle name="Normal 5 18" xfId="18937" xr:uid="{00000000-0005-0000-0000-0000B24A0000}"/>
    <cellStyle name="Normal 5 18 2" xfId="18938" xr:uid="{00000000-0005-0000-0000-0000B34A0000}"/>
    <cellStyle name="Normal 5 19" xfId="18939" xr:uid="{00000000-0005-0000-0000-0000B44A0000}"/>
    <cellStyle name="Normal 5 19 2" xfId="18940" xr:uid="{00000000-0005-0000-0000-0000B54A0000}"/>
    <cellStyle name="Normal 5 2" xfId="18941" xr:uid="{00000000-0005-0000-0000-0000B64A0000}"/>
    <cellStyle name="Normal 5 2 2" xfId="18942" xr:uid="{00000000-0005-0000-0000-0000B74A0000}"/>
    <cellStyle name="Normal 5 2 2 2" xfId="18943" xr:uid="{00000000-0005-0000-0000-0000B84A0000}"/>
    <cellStyle name="Normal 5 2 2 3" xfId="18944" xr:uid="{00000000-0005-0000-0000-0000B94A0000}"/>
    <cellStyle name="Normal 5 2 3" xfId="18945" xr:uid="{00000000-0005-0000-0000-0000BA4A0000}"/>
    <cellStyle name="Normal 5 2 3 2" xfId="18946" xr:uid="{00000000-0005-0000-0000-0000BB4A0000}"/>
    <cellStyle name="Normal 5 2 4" xfId="18947" xr:uid="{00000000-0005-0000-0000-0000BC4A0000}"/>
    <cellStyle name="Normal 5 20" xfId="18948" xr:uid="{00000000-0005-0000-0000-0000BD4A0000}"/>
    <cellStyle name="Normal 5 20 2" xfId="18949" xr:uid="{00000000-0005-0000-0000-0000BE4A0000}"/>
    <cellStyle name="Normal 5 21" xfId="18950" xr:uid="{00000000-0005-0000-0000-0000BF4A0000}"/>
    <cellStyle name="Normal 5 21 2" xfId="18951" xr:uid="{00000000-0005-0000-0000-0000C04A0000}"/>
    <cellStyle name="Normal 5 22" xfId="18952" xr:uid="{00000000-0005-0000-0000-0000C14A0000}"/>
    <cellStyle name="Normal 5 22 2" xfId="18953" xr:uid="{00000000-0005-0000-0000-0000C24A0000}"/>
    <cellStyle name="Normal 5 23" xfId="18954" xr:uid="{00000000-0005-0000-0000-0000C34A0000}"/>
    <cellStyle name="Normal 5 23 2" xfId="18955" xr:uid="{00000000-0005-0000-0000-0000C44A0000}"/>
    <cellStyle name="Normal 5 24" xfId="18956" xr:uid="{00000000-0005-0000-0000-0000C54A0000}"/>
    <cellStyle name="Normal 5 24 2" xfId="18957" xr:uid="{00000000-0005-0000-0000-0000C64A0000}"/>
    <cellStyle name="Normal 5 25" xfId="18958" xr:uid="{00000000-0005-0000-0000-0000C74A0000}"/>
    <cellStyle name="Normal 5 25 2" xfId="18959" xr:uid="{00000000-0005-0000-0000-0000C84A0000}"/>
    <cellStyle name="Normal 5 26" xfId="18960" xr:uid="{00000000-0005-0000-0000-0000C94A0000}"/>
    <cellStyle name="Normal 5 26 2" xfId="18961" xr:uid="{00000000-0005-0000-0000-0000CA4A0000}"/>
    <cellStyle name="Normal 5 27" xfId="18962" xr:uid="{00000000-0005-0000-0000-0000CB4A0000}"/>
    <cellStyle name="Normal 5 27 2" xfId="18963" xr:uid="{00000000-0005-0000-0000-0000CC4A0000}"/>
    <cellStyle name="Normal 5 28" xfId="18964" xr:uid="{00000000-0005-0000-0000-0000CD4A0000}"/>
    <cellStyle name="Normal 5 28 2" xfId="18965" xr:uid="{00000000-0005-0000-0000-0000CE4A0000}"/>
    <cellStyle name="Normal 5 29" xfId="18966" xr:uid="{00000000-0005-0000-0000-0000CF4A0000}"/>
    <cellStyle name="Normal 5 29 2" xfId="18967" xr:uid="{00000000-0005-0000-0000-0000D04A0000}"/>
    <cellStyle name="Normal 5 3" xfId="18968" xr:uid="{00000000-0005-0000-0000-0000D14A0000}"/>
    <cellStyle name="Normal 5 3 2" xfId="18969" xr:uid="{00000000-0005-0000-0000-0000D24A0000}"/>
    <cellStyle name="Normal 5 3 2 2" xfId="18970" xr:uid="{00000000-0005-0000-0000-0000D34A0000}"/>
    <cellStyle name="Normal 5 3 2 2 2" xfId="18971" xr:uid="{00000000-0005-0000-0000-0000D44A0000}"/>
    <cellStyle name="Normal 5 3 2 2 3" xfId="18972" xr:uid="{00000000-0005-0000-0000-0000D54A0000}"/>
    <cellStyle name="Normal 5 3 2 2 3 2" xfId="18973" xr:uid="{00000000-0005-0000-0000-0000D64A0000}"/>
    <cellStyle name="Normal 5 3 2 2 3 3" xfId="18974" xr:uid="{00000000-0005-0000-0000-0000D74A0000}"/>
    <cellStyle name="Normal 5 3 2 2 3 4" xfId="18975" xr:uid="{00000000-0005-0000-0000-0000D84A0000}"/>
    <cellStyle name="Normal 5 3 2 2 4" xfId="18976" xr:uid="{00000000-0005-0000-0000-0000D94A0000}"/>
    <cellStyle name="Normal 5 3 2 2 5" xfId="18977" xr:uid="{00000000-0005-0000-0000-0000DA4A0000}"/>
    <cellStyle name="Normal 5 3 2 2 6" xfId="18978" xr:uid="{00000000-0005-0000-0000-0000DB4A0000}"/>
    <cellStyle name="Normal 5 3 2 3" xfId="18979" xr:uid="{00000000-0005-0000-0000-0000DC4A0000}"/>
    <cellStyle name="Normal 5 3 2 4" xfId="18980" xr:uid="{00000000-0005-0000-0000-0000DD4A0000}"/>
    <cellStyle name="Normal 5 3 2 4 2" xfId="18981" xr:uid="{00000000-0005-0000-0000-0000DE4A0000}"/>
    <cellStyle name="Normal 5 3 2 4 3" xfId="18982" xr:uid="{00000000-0005-0000-0000-0000DF4A0000}"/>
    <cellStyle name="Normal 5 3 2 4 4" xfId="18983" xr:uid="{00000000-0005-0000-0000-0000E04A0000}"/>
    <cellStyle name="Normal 5 3 2 5" xfId="18984" xr:uid="{00000000-0005-0000-0000-0000E14A0000}"/>
    <cellStyle name="Normal 5 3 2 6" xfId="18985" xr:uid="{00000000-0005-0000-0000-0000E24A0000}"/>
    <cellStyle name="Normal 5 3 2 7" xfId="18986" xr:uid="{00000000-0005-0000-0000-0000E34A0000}"/>
    <cellStyle name="Normal 5 3 3" xfId="18987" xr:uid="{00000000-0005-0000-0000-0000E44A0000}"/>
    <cellStyle name="Normal 5 3 3 2" xfId="18988" xr:uid="{00000000-0005-0000-0000-0000E54A0000}"/>
    <cellStyle name="Normal 5 3 3 2 2" xfId="18989" xr:uid="{00000000-0005-0000-0000-0000E64A0000}"/>
    <cellStyle name="Normal 5 3 3 2 2 2" xfId="18990" xr:uid="{00000000-0005-0000-0000-0000E74A0000}"/>
    <cellStyle name="Normal 5 3 3 2 2 3" xfId="18991" xr:uid="{00000000-0005-0000-0000-0000E84A0000}"/>
    <cellStyle name="Normal 5 3 3 2 2 4" xfId="18992" xr:uid="{00000000-0005-0000-0000-0000E94A0000}"/>
    <cellStyle name="Normal 5 3 3 2 3" xfId="18993" xr:uid="{00000000-0005-0000-0000-0000EA4A0000}"/>
    <cellStyle name="Normal 5 3 3 2 4" xfId="18994" xr:uid="{00000000-0005-0000-0000-0000EB4A0000}"/>
    <cellStyle name="Normal 5 3 3 2 5" xfId="18995" xr:uid="{00000000-0005-0000-0000-0000EC4A0000}"/>
    <cellStyle name="Normal 5 3 3 3" xfId="18996" xr:uid="{00000000-0005-0000-0000-0000ED4A0000}"/>
    <cellStyle name="Normal 5 3 3 4" xfId="18997" xr:uid="{00000000-0005-0000-0000-0000EE4A0000}"/>
    <cellStyle name="Normal 5 3 3 4 2" xfId="18998" xr:uid="{00000000-0005-0000-0000-0000EF4A0000}"/>
    <cellStyle name="Normal 5 3 3 4 3" xfId="18999" xr:uid="{00000000-0005-0000-0000-0000F04A0000}"/>
    <cellStyle name="Normal 5 3 3 4 4" xfId="19000" xr:uid="{00000000-0005-0000-0000-0000F14A0000}"/>
    <cellStyle name="Normal 5 3 3 5" xfId="19001" xr:uid="{00000000-0005-0000-0000-0000F24A0000}"/>
    <cellStyle name="Normal 5 3 3 6" xfId="19002" xr:uid="{00000000-0005-0000-0000-0000F34A0000}"/>
    <cellStyle name="Normal 5 3 3 7" xfId="19003" xr:uid="{00000000-0005-0000-0000-0000F44A0000}"/>
    <cellStyle name="Normal 5 3 4" xfId="19004" xr:uid="{00000000-0005-0000-0000-0000F54A0000}"/>
    <cellStyle name="Normal 5 30" xfId="19005" xr:uid="{00000000-0005-0000-0000-0000F64A0000}"/>
    <cellStyle name="Normal 5 30 2" xfId="19006" xr:uid="{00000000-0005-0000-0000-0000F74A0000}"/>
    <cellStyle name="Normal 5 31" xfId="19007" xr:uid="{00000000-0005-0000-0000-0000F84A0000}"/>
    <cellStyle name="Normal 5 31 2" xfId="19008" xr:uid="{00000000-0005-0000-0000-0000F94A0000}"/>
    <cellStyle name="Normal 5 32" xfId="19009" xr:uid="{00000000-0005-0000-0000-0000FA4A0000}"/>
    <cellStyle name="Normal 5 32 2" xfId="19010" xr:uid="{00000000-0005-0000-0000-0000FB4A0000}"/>
    <cellStyle name="Normal 5 33" xfId="19011" xr:uid="{00000000-0005-0000-0000-0000FC4A0000}"/>
    <cellStyle name="Normal 5 33 2" xfId="19012" xr:uid="{00000000-0005-0000-0000-0000FD4A0000}"/>
    <cellStyle name="Normal 5 34" xfId="19013" xr:uid="{00000000-0005-0000-0000-0000FE4A0000}"/>
    <cellStyle name="Normal 5 34 2" xfId="19014" xr:uid="{00000000-0005-0000-0000-0000FF4A0000}"/>
    <cellStyle name="Normal 5 35" xfId="19015" xr:uid="{00000000-0005-0000-0000-0000004B0000}"/>
    <cellStyle name="Normal 5 35 2" xfId="19016" xr:uid="{00000000-0005-0000-0000-0000014B0000}"/>
    <cellStyle name="Normal 5 36" xfId="19017" xr:uid="{00000000-0005-0000-0000-0000024B0000}"/>
    <cellStyle name="Normal 5 36 2" xfId="19018" xr:uid="{00000000-0005-0000-0000-0000034B0000}"/>
    <cellStyle name="Normal 5 37" xfId="19019" xr:uid="{00000000-0005-0000-0000-0000044B0000}"/>
    <cellStyle name="Normal 5 37 2" xfId="19020" xr:uid="{00000000-0005-0000-0000-0000054B0000}"/>
    <cellStyle name="Normal 5 38" xfId="19021" xr:uid="{00000000-0005-0000-0000-0000064B0000}"/>
    <cellStyle name="Normal 5 38 2" xfId="19022" xr:uid="{00000000-0005-0000-0000-0000074B0000}"/>
    <cellStyle name="Normal 5 39" xfId="19023" xr:uid="{00000000-0005-0000-0000-0000084B0000}"/>
    <cellStyle name="Normal 5 39 2" xfId="19024" xr:uid="{00000000-0005-0000-0000-0000094B0000}"/>
    <cellStyle name="Normal 5 4" xfId="19025" xr:uid="{00000000-0005-0000-0000-00000A4B0000}"/>
    <cellStyle name="Normal 5 4 2" xfId="19026" xr:uid="{00000000-0005-0000-0000-00000B4B0000}"/>
    <cellStyle name="Normal 5 4 2 2" xfId="19027" xr:uid="{00000000-0005-0000-0000-00000C4B0000}"/>
    <cellStyle name="Normal 5 4 2 2 2" xfId="19028" xr:uid="{00000000-0005-0000-0000-00000D4B0000}"/>
    <cellStyle name="Normal 5 4 2 2 2 2" xfId="19029" xr:uid="{00000000-0005-0000-0000-00000E4B0000}"/>
    <cellStyle name="Normal 5 4 2 2 2 3" xfId="19030" xr:uid="{00000000-0005-0000-0000-00000F4B0000}"/>
    <cellStyle name="Normal 5 4 2 2 2 4" xfId="19031" xr:uid="{00000000-0005-0000-0000-0000104B0000}"/>
    <cellStyle name="Normal 5 4 2 2 3" xfId="19032" xr:uid="{00000000-0005-0000-0000-0000114B0000}"/>
    <cellStyle name="Normal 5 4 2 2 4" xfId="19033" xr:uid="{00000000-0005-0000-0000-0000124B0000}"/>
    <cellStyle name="Normal 5 4 2 2 5" xfId="19034" xr:uid="{00000000-0005-0000-0000-0000134B0000}"/>
    <cellStyle name="Normal 5 4 2 3" xfId="19035" xr:uid="{00000000-0005-0000-0000-0000144B0000}"/>
    <cellStyle name="Normal 5 4 2 4" xfId="19036" xr:uid="{00000000-0005-0000-0000-0000154B0000}"/>
    <cellStyle name="Normal 5 4 2 4 2" xfId="19037" xr:uid="{00000000-0005-0000-0000-0000164B0000}"/>
    <cellStyle name="Normal 5 4 2 4 3" xfId="19038" xr:uid="{00000000-0005-0000-0000-0000174B0000}"/>
    <cellStyle name="Normal 5 4 2 4 4" xfId="19039" xr:uid="{00000000-0005-0000-0000-0000184B0000}"/>
    <cellStyle name="Normal 5 4 2 5" xfId="19040" xr:uid="{00000000-0005-0000-0000-0000194B0000}"/>
    <cellStyle name="Normal 5 4 2 6" xfId="19041" xr:uid="{00000000-0005-0000-0000-00001A4B0000}"/>
    <cellStyle name="Normal 5 4 2 7" xfId="19042" xr:uid="{00000000-0005-0000-0000-00001B4B0000}"/>
    <cellStyle name="Normal 5 4 3" xfId="19043" xr:uid="{00000000-0005-0000-0000-00001C4B0000}"/>
    <cellStyle name="Normal 5 4 3 2" xfId="19044" xr:uid="{00000000-0005-0000-0000-00001D4B0000}"/>
    <cellStyle name="Normal 5 4 3 3" xfId="19045" xr:uid="{00000000-0005-0000-0000-00001E4B0000}"/>
    <cellStyle name="Normal 5 4 3 3 2" xfId="19046" xr:uid="{00000000-0005-0000-0000-00001F4B0000}"/>
    <cellStyle name="Normal 5 4 3 3 3" xfId="19047" xr:uid="{00000000-0005-0000-0000-0000204B0000}"/>
    <cellStyle name="Normal 5 4 3 3 4" xfId="19048" xr:uid="{00000000-0005-0000-0000-0000214B0000}"/>
    <cellStyle name="Normal 5 4 3 4" xfId="19049" xr:uid="{00000000-0005-0000-0000-0000224B0000}"/>
    <cellStyle name="Normal 5 4 3 5" xfId="19050" xr:uid="{00000000-0005-0000-0000-0000234B0000}"/>
    <cellStyle name="Normal 5 4 3 6" xfId="19051" xr:uid="{00000000-0005-0000-0000-0000244B0000}"/>
    <cellStyle name="Normal 5 4 4" xfId="19052" xr:uid="{00000000-0005-0000-0000-0000254B0000}"/>
    <cellStyle name="Normal 5 4 5" xfId="19053" xr:uid="{00000000-0005-0000-0000-0000264B0000}"/>
    <cellStyle name="Normal 5 4 5 2" xfId="19054" xr:uid="{00000000-0005-0000-0000-0000274B0000}"/>
    <cellStyle name="Normal 5 4 5 3" xfId="19055" xr:uid="{00000000-0005-0000-0000-0000284B0000}"/>
    <cellStyle name="Normal 5 4 5 4" xfId="19056" xr:uid="{00000000-0005-0000-0000-0000294B0000}"/>
    <cellStyle name="Normal 5 4 6" xfId="19057" xr:uid="{00000000-0005-0000-0000-00002A4B0000}"/>
    <cellStyle name="Normal 5 4 7" xfId="19058" xr:uid="{00000000-0005-0000-0000-00002B4B0000}"/>
    <cellStyle name="Normal 5 4 8" xfId="19059" xr:uid="{00000000-0005-0000-0000-00002C4B0000}"/>
    <cellStyle name="Normal 5 40" xfId="19060" xr:uid="{00000000-0005-0000-0000-00002D4B0000}"/>
    <cellStyle name="Normal 5 40 2" xfId="19061" xr:uid="{00000000-0005-0000-0000-00002E4B0000}"/>
    <cellStyle name="Normal 5 41" xfId="19062" xr:uid="{00000000-0005-0000-0000-00002F4B0000}"/>
    <cellStyle name="Normal 5 41 2" xfId="19063" xr:uid="{00000000-0005-0000-0000-0000304B0000}"/>
    <cellStyle name="Normal 5 42" xfId="19064" xr:uid="{00000000-0005-0000-0000-0000314B0000}"/>
    <cellStyle name="Normal 5 42 2" xfId="19065" xr:uid="{00000000-0005-0000-0000-0000324B0000}"/>
    <cellStyle name="Normal 5 43" xfId="19066" xr:uid="{00000000-0005-0000-0000-0000334B0000}"/>
    <cellStyle name="Normal 5 43 2" xfId="19067" xr:uid="{00000000-0005-0000-0000-0000344B0000}"/>
    <cellStyle name="Normal 5 44" xfId="19068" xr:uid="{00000000-0005-0000-0000-0000354B0000}"/>
    <cellStyle name="Normal 5 44 2" xfId="19069" xr:uid="{00000000-0005-0000-0000-0000364B0000}"/>
    <cellStyle name="Normal 5 45" xfId="19070" xr:uid="{00000000-0005-0000-0000-0000374B0000}"/>
    <cellStyle name="Normal 5 45 2" xfId="19071" xr:uid="{00000000-0005-0000-0000-0000384B0000}"/>
    <cellStyle name="Normal 5 46" xfId="19072" xr:uid="{00000000-0005-0000-0000-0000394B0000}"/>
    <cellStyle name="Normal 5 46 2" xfId="19073" xr:uid="{00000000-0005-0000-0000-00003A4B0000}"/>
    <cellStyle name="Normal 5 47" xfId="19074" xr:uid="{00000000-0005-0000-0000-00003B4B0000}"/>
    <cellStyle name="Normal 5 48" xfId="19075" xr:uid="{00000000-0005-0000-0000-00003C4B0000}"/>
    <cellStyle name="Normal 5 49" xfId="19076" xr:uid="{00000000-0005-0000-0000-00003D4B0000}"/>
    <cellStyle name="Normal 5 5" xfId="19077" xr:uid="{00000000-0005-0000-0000-00003E4B0000}"/>
    <cellStyle name="Normal 5 5 10" xfId="19078" xr:uid="{00000000-0005-0000-0000-00003F4B0000}"/>
    <cellStyle name="Normal 5 5 11" xfId="19079" xr:uid="{00000000-0005-0000-0000-0000404B0000}"/>
    <cellStyle name="Normal 5 5 12" xfId="19080" xr:uid="{00000000-0005-0000-0000-0000414B0000}"/>
    <cellStyle name="Normal 5 5 13" xfId="19081" xr:uid="{00000000-0005-0000-0000-0000424B0000}"/>
    <cellStyle name="Normal 5 5 14" xfId="19082" xr:uid="{00000000-0005-0000-0000-0000434B0000}"/>
    <cellStyle name="Normal 5 5 15" xfId="19083" xr:uid="{00000000-0005-0000-0000-0000444B0000}"/>
    <cellStyle name="Normal 5 5 16" xfId="19084" xr:uid="{00000000-0005-0000-0000-0000454B0000}"/>
    <cellStyle name="Normal 5 5 17" xfId="19085" xr:uid="{00000000-0005-0000-0000-0000464B0000}"/>
    <cellStyle name="Normal 5 5 18" xfId="19086" xr:uid="{00000000-0005-0000-0000-0000474B0000}"/>
    <cellStyle name="Normal 5 5 19" xfId="19087" xr:uid="{00000000-0005-0000-0000-0000484B0000}"/>
    <cellStyle name="Normal 5 5 2" xfId="19088" xr:uid="{00000000-0005-0000-0000-0000494B0000}"/>
    <cellStyle name="Normal 5 5 20" xfId="19089" xr:uid="{00000000-0005-0000-0000-00004A4B0000}"/>
    <cellStyle name="Normal 5 5 21" xfId="19090" xr:uid="{00000000-0005-0000-0000-00004B4B0000}"/>
    <cellStyle name="Normal 5 5 22" xfId="19091" xr:uid="{00000000-0005-0000-0000-00004C4B0000}"/>
    <cellStyle name="Normal 5 5 23" xfId="19092" xr:uid="{00000000-0005-0000-0000-00004D4B0000}"/>
    <cellStyle name="Normal 5 5 24" xfId="19093" xr:uid="{00000000-0005-0000-0000-00004E4B0000}"/>
    <cellStyle name="Normal 5 5 25" xfId="19094" xr:uid="{00000000-0005-0000-0000-00004F4B0000}"/>
    <cellStyle name="Normal 5 5 26" xfId="19095" xr:uid="{00000000-0005-0000-0000-0000504B0000}"/>
    <cellStyle name="Normal 5 5 27" xfId="19096" xr:uid="{00000000-0005-0000-0000-0000514B0000}"/>
    <cellStyle name="Normal 5 5 28" xfId="19097" xr:uid="{00000000-0005-0000-0000-0000524B0000}"/>
    <cellStyle name="Normal 5 5 29" xfId="19098" xr:uid="{00000000-0005-0000-0000-0000534B0000}"/>
    <cellStyle name="Normal 5 5 3" xfId="19099" xr:uid="{00000000-0005-0000-0000-0000544B0000}"/>
    <cellStyle name="Normal 5 5 30" xfId="19100" xr:uid="{00000000-0005-0000-0000-0000554B0000}"/>
    <cellStyle name="Normal 5 5 31" xfId="19101" xr:uid="{00000000-0005-0000-0000-0000564B0000}"/>
    <cellStyle name="Normal 5 5 32" xfId="19102" xr:uid="{00000000-0005-0000-0000-0000574B0000}"/>
    <cellStyle name="Normal 5 5 33" xfId="19103" xr:uid="{00000000-0005-0000-0000-0000584B0000}"/>
    <cellStyle name="Normal 5 5 34" xfId="19104" xr:uid="{00000000-0005-0000-0000-0000594B0000}"/>
    <cellStyle name="Normal 5 5 35" xfId="19105" xr:uid="{00000000-0005-0000-0000-00005A4B0000}"/>
    <cellStyle name="Normal 5 5 36" xfId="19106" xr:uid="{00000000-0005-0000-0000-00005B4B0000}"/>
    <cellStyle name="Normal 5 5 37" xfId="19107" xr:uid="{00000000-0005-0000-0000-00005C4B0000}"/>
    <cellStyle name="Normal 5 5 38" xfId="19108" xr:uid="{00000000-0005-0000-0000-00005D4B0000}"/>
    <cellStyle name="Normal 5 5 39" xfId="19109" xr:uid="{00000000-0005-0000-0000-00005E4B0000}"/>
    <cellStyle name="Normal 5 5 4" xfId="19110" xr:uid="{00000000-0005-0000-0000-00005F4B0000}"/>
    <cellStyle name="Normal 5 5 40" xfId="19111" xr:uid="{00000000-0005-0000-0000-0000604B0000}"/>
    <cellStyle name="Normal 5 5 41" xfId="19112" xr:uid="{00000000-0005-0000-0000-0000614B0000}"/>
    <cellStyle name="Normal 5 5 42" xfId="19113" xr:uid="{00000000-0005-0000-0000-0000624B0000}"/>
    <cellStyle name="Normal 5 5 43" xfId="19114" xr:uid="{00000000-0005-0000-0000-0000634B0000}"/>
    <cellStyle name="Normal 5 5 44" xfId="19115" xr:uid="{00000000-0005-0000-0000-0000644B0000}"/>
    <cellStyle name="Normal 5 5 45" xfId="19116" xr:uid="{00000000-0005-0000-0000-0000654B0000}"/>
    <cellStyle name="Normal 5 5 46" xfId="19117" xr:uid="{00000000-0005-0000-0000-0000664B0000}"/>
    <cellStyle name="Normal 5 5 47" xfId="19118" xr:uid="{00000000-0005-0000-0000-0000674B0000}"/>
    <cellStyle name="Normal 5 5 48" xfId="19119" xr:uid="{00000000-0005-0000-0000-0000684B0000}"/>
    <cellStyle name="Normal 5 5 49" xfId="19120" xr:uid="{00000000-0005-0000-0000-0000694B0000}"/>
    <cellStyle name="Normal 5 5 5" xfId="19121" xr:uid="{00000000-0005-0000-0000-00006A4B0000}"/>
    <cellStyle name="Normal 5 5 50" xfId="19122" xr:uid="{00000000-0005-0000-0000-00006B4B0000}"/>
    <cellStyle name="Normal 5 5 51" xfId="19123" xr:uid="{00000000-0005-0000-0000-00006C4B0000}"/>
    <cellStyle name="Normal 5 5 52" xfId="19124" xr:uid="{00000000-0005-0000-0000-00006D4B0000}"/>
    <cellStyle name="Normal 5 5 53" xfId="19125" xr:uid="{00000000-0005-0000-0000-00006E4B0000}"/>
    <cellStyle name="Normal 5 5 54" xfId="19126" xr:uid="{00000000-0005-0000-0000-00006F4B0000}"/>
    <cellStyle name="Normal 5 5 55" xfId="19127" xr:uid="{00000000-0005-0000-0000-0000704B0000}"/>
    <cellStyle name="Normal 5 5 56" xfId="19128" xr:uid="{00000000-0005-0000-0000-0000714B0000}"/>
    <cellStyle name="Normal 5 5 57" xfId="19129" xr:uid="{00000000-0005-0000-0000-0000724B0000}"/>
    <cellStyle name="Normal 5 5 58" xfId="19130" xr:uid="{00000000-0005-0000-0000-0000734B0000}"/>
    <cellStyle name="Normal 5 5 59" xfId="19131" xr:uid="{00000000-0005-0000-0000-0000744B0000}"/>
    <cellStyle name="Normal 5 5 6" xfId="19132" xr:uid="{00000000-0005-0000-0000-0000754B0000}"/>
    <cellStyle name="Normal 5 5 60" xfId="19133" xr:uid="{00000000-0005-0000-0000-0000764B0000}"/>
    <cellStyle name="Normal 5 5 61" xfId="19134" xr:uid="{00000000-0005-0000-0000-0000774B0000}"/>
    <cellStyle name="Normal 5 5 62" xfId="19135" xr:uid="{00000000-0005-0000-0000-0000784B0000}"/>
    <cellStyle name="Normal 5 5 63" xfId="19136" xr:uid="{00000000-0005-0000-0000-0000794B0000}"/>
    <cellStyle name="Normal 5 5 64" xfId="19137" xr:uid="{00000000-0005-0000-0000-00007A4B0000}"/>
    <cellStyle name="Normal 5 5 65" xfId="19138" xr:uid="{00000000-0005-0000-0000-00007B4B0000}"/>
    <cellStyle name="Normal 5 5 66" xfId="19139" xr:uid="{00000000-0005-0000-0000-00007C4B0000}"/>
    <cellStyle name="Normal 5 5 67" xfId="19140" xr:uid="{00000000-0005-0000-0000-00007D4B0000}"/>
    <cellStyle name="Normal 5 5 68" xfId="19141" xr:uid="{00000000-0005-0000-0000-00007E4B0000}"/>
    <cellStyle name="Normal 5 5 69" xfId="19142" xr:uid="{00000000-0005-0000-0000-00007F4B0000}"/>
    <cellStyle name="Normal 5 5 7" xfId="19143" xr:uid="{00000000-0005-0000-0000-0000804B0000}"/>
    <cellStyle name="Normal 5 5 70" xfId="19144" xr:uid="{00000000-0005-0000-0000-0000814B0000}"/>
    <cellStyle name="Normal 5 5 71" xfId="19145" xr:uid="{00000000-0005-0000-0000-0000824B0000}"/>
    <cellStyle name="Normal 5 5 72" xfId="19146" xr:uid="{00000000-0005-0000-0000-0000834B0000}"/>
    <cellStyle name="Normal 5 5 73" xfId="19147" xr:uid="{00000000-0005-0000-0000-0000844B0000}"/>
    <cellStyle name="Normal 5 5 74" xfId="19148" xr:uid="{00000000-0005-0000-0000-0000854B0000}"/>
    <cellStyle name="Normal 5 5 75" xfId="19149" xr:uid="{00000000-0005-0000-0000-0000864B0000}"/>
    <cellStyle name="Normal 5 5 76" xfId="19150" xr:uid="{00000000-0005-0000-0000-0000874B0000}"/>
    <cellStyle name="Normal 5 5 77" xfId="19151" xr:uid="{00000000-0005-0000-0000-0000884B0000}"/>
    <cellStyle name="Normal 5 5 78" xfId="19152" xr:uid="{00000000-0005-0000-0000-0000894B0000}"/>
    <cellStyle name="Normal 5 5 79" xfId="19153" xr:uid="{00000000-0005-0000-0000-00008A4B0000}"/>
    <cellStyle name="Normal 5 5 8" xfId="19154" xr:uid="{00000000-0005-0000-0000-00008B4B0000}"/>
    <cellStyle name="Normal 5 5 80" xfId="19155" xr:uid="{00000000-0005-0000-0000-00008C4B0000}"/>
    <cellStyle name="Normal 5 5 81" xfId="19156" xr:uid="{00000000-0005-0000-0000-00008D4B0000}"/>
    <cellStyle name="Normal 5 5 82" xfId="19157" xr:uid="{00000000-0005-0000-0000-00008E4B0000}"/>
    <cellStyle name="Normal 5 5 83" xfId="19158" xr:uid="{00000000-0005-0000-0000-00008F4B0000}"/>
    <cellStyle name="Normal 5 5 84" xfId="19159" xr:uid="{00000000-0005-0000-0000-0000904B0000}"/>
    <cellStyle name="Normal 5 5 85" xfId="19160" xr:uid="{00000000-0005-0000-0000-0000914B0000}"/>
    <cellStyle name="Normal 5 5 86" xfId="19161" xr:uid="{00000000-0005-0000-0000-0000924B0000}"/>
    <cellStyle name="Normal 5 5 87" xfId="19162" xr:uid="{00000000-0005-0000-0000-0000934B0000}"/>
    <cellStyle name="Normal 5 5 88" xfId="19163" xr:uid="{00000000-0005-0000-0000-0000944B0000}"/>
    <cellStyle name="Normal 5 5 89" xfId="19164" xr:uid="{00000000-0005-0000-0000-0000954B0000}"/>
    <cellStyle name="Normal 5 5 9" xfId="19165" xr:uid="{00000000-0005-0000-0000-0000964B0000}"/>
    <cellStyle name="Normal 5 5 90" xfId="19166" xr:uid="{00000000-0005-0000-0000-0000974B0000}"/>
    <cellStyle name="Normal 5 5 91" xfId="19167" xr:uid="{00000000-0005-0000-0000-0000984B0000}"/>
    <cellStyle name="Normal 5 5 92" xfId="19168" xr:uid="{00000000-0005-0000-0000-0000994B0000}"/>
    <cellStyle name="Normal 5 5 93" xfId="19169" xr:uid="{00000000-0005-0000-0000-00009A4B0000}"/>
    <cellStyle name="Normal 5 50" xfId="19170" xr:uid="{00000000-0005-0000-0000-00009B4B0000}"/>
    <cellStyle name="Normal 5 51" xfId="19171" xr:uid="{00000000-0005-0000-0000-00009C4B0000}"/>
    <cellStyle name="Normal 5 52" xfId="19172" xr:uid="{00000000-0005-0000-0000-00009D4B0000}"/>
    <cellStyle name="Normal 5 53" xfId="19173" xr:uid="{00000000-0005-0000-0000-00009E4B0000}"/>
    <cellStyle name="Normal 5 54" xfId="19174" xr:uid="{00000000-0005-0000-0000-00009F4B0000}"/>
    <cellStyle name="Normal 5 55" xfId="19175" xr:uid="{00000000-0005-0000-0000-0000A04B0000}"/>
    <cellStyle name="Normal 5 56" xfId="19176" xr:uid="{00000000-0005-0000-0000-0000A14B0000}"/>
    <cellStyle name="Normal 5 57" xfId="19177" xr:uid="{00000000-0005-0000-0000-0000A24B0000}"/>
    <cellStyle name="Normal 5 58" xfId="19178" xr:uid="{00000000-0005-0000-0000-0000A34B0000}"/>
    <cellStyle name="Normal 5 59" xfId="19179" xr:uid="{00000000-0005-0000-0000-0000A44B0000}"/>
    <cellStyle name="Normal 5 6" xfId="19180" xr:uid="{00000000-0005-0000-0000-0000A54B0000}"/>
    <cellStyle name="Normal 5 6 2" xfId="19181" xr:uid="{00000000-0005-0000-0000-0000A64B0000}"/>
    <cellStyle name="Normal 5 60" xfId="19182" xr:uid="{00000000-0005-0000-0000-0000A74B0000}"/>
    <cellStyle name="Normal 5 61" xfId="19183" xr:uid="{00000000-0005-0000-0000-0000A84B0000}"/>
    <cellStyle name="Normal 5 62" xfId="19184" xr:uid="{00000000-0005-0000-0000-0000A94B0000}"/>
    <cellStyle name="Normal 5 63" xfId="19185" xr:uid="{00000000-0005-0000-0000-0000AA4B0000}"/>
    <cellStyle name="Normal 5 64" xfId="19186" xr:uid="{00000000-0005-0000-0000-0000AB4B0000}"/>
    <cellStyle name="Normal 5 65" xfId="19187" xr:uid="{00000000-0005-0000-0000-0000AC4B0000}"/>
    <cellStyle name="Normal 5 66" xfId="19188" xr:uid="{00000000-0005-0000-0000-0000AD4B0000}"/>
    <cellStyle name="Normal 5 67" xfId="19189" xr:uid="{00000000-0005-0000-0000-0000AE4B0000}"/>
    <cellStyle name="Normal 5 68" xfId="19190" xr:uid="{00000000-0005-0000-0000-0000AF4B0000}"/>
    <cellStyle name="Normal 5 69" xfId="19191" xr:uid="{00000000-0005-0000-0000-0000B04B0000}"/>
    <cellStyle name="Normal 5 7" xfId="19192" xr:uid="{00000000-0005-0000-0000-0000B14B0000}"/>
    <cellStyle name="Normal 5 7 2" xfId="19193" xr:uid="{00000000-0005-0000-0000-0000B24B0000}"/>
    <cellStyle name="Normal 5 70" xfId="19194" xr:uid="{00000000-0005-0000-0000-0000B34B0000}"/>
    <cellStyle name="Normal 5 71" xfId="19195" xr:uid="{00000000-0005-0000-0000-0000B44B0000}"/>
    <cellStyle name="Normal 5 72" xfId="19196" xr:uid="{00000000-0005-0000-0000-0000B54B0000}"/>
    <cellStyle name="Normal 5 73" xfId="19197" xr:uid="{00000000-0005-0000-0000-0000B64B0000}"/>
    <cellStyle name="Normal 5 74" xfId="19198" xr:uid="{00000000-0005-0000-0000-0000B74B0000}"/>
    <cellStyle name="Normal 5 75" xfId="19199" xr:uid="{00000000-0005-0000-0000-0000B84B0000}"/>
    <cellStyle name="Normal 5 76" xfId="19200" xr:uid="{00000000-0005-0000-0000-0000B94B0000}"/>
    <cellStyle name="Normal 5 77" xfId="19201" xr:uid="{00000000-0005-0000-0000-0000BA4B0000}"/>
    <cellStyle name="Normal 5 78" xfId="19202" xr:uid="{00000000-0005-0000-0000-0000BB4B0000}"/>
    <cellStyle name="Normal 5 79" xfId="19203" xr:uid="{00000000-0005-0000-0000-0000BC4B0000}"/>
    <cellStyle name="Normal 5 8" xfId="19204" xr:uid="{00000000-0005-0000-0000-0000BD4B0000}"/>
    <cellStyle name="Normal 5 8 2" xfId="19205" xr:uid="{00000000-0005-0000-0000-0000BE4B0000}"/>
    <cellStyle name="Normal 5 80" xfId="19206" xr:uid="{00000000-0005-0000-0000-0000BF4B0000}"/>
    <cellStyle name="Normal 5 81" xfId="19207" xr:uid="{00000000-0005-0000-0000-0000C04B0000}"/>
    <cellStyle name="Normal 5 82" xfId="19208" xr:uid="{00000000-0005-0000-0000-0000C14B0000}"/>
    <cellStyle name="Normal 5 83" xfId="19209" xr:uid="{00000000-0005-0000-0000-0000C24B0000}"/>
    <cellStyle name="Normal 5 84" xfId="19210" xr:uid="{00000000-0005-0000-0000-0000C34B0000}"/>
    <cellStyle name="Normal 5 85" xfId="19211" xr:uid="{00000000-0005-0000-0000-0000C44B0000}"/>
    <cellStyle name="Normal 5 86" xfId="19212" xr:uid="{00000000-0005-0000-0000-0000C54B0000}"/>
    <cellStyle name="Normal 5 87" xfId="19213" xr:uid="{00000000-0005-0000-0000-0000C64B0000}"/>
    <cellStyle name="Normal 5 88" xfId="19214" xr:uid="{00000000-0005-0000-0000-0000C74B0000}"/>
    <cellStyle name="Normal 5 89" xfId="19215" xr:uid="{00000000-0005-0000-0000-0000C84B0000}"/>
    <cellStyle name="Normal 5 9" xfId="19216" xr:uid="{00000000-0005-0000-0000-0000C94B0000}"/>
    <cellStyle name="Normal 5 9 2" xfId="19217" xr:uid="{00000000-0005-0000-0000-0000CA4B0000}"/>
    <cellStyle name="Normal 5 90" xfId="19218" xr:uid="{00000000-0005-0000-0000-0000CB4B0000}"/>
    <cellStyle name="Normal 5 91" xfId="19219" xr:uid="{00000000-0005-0000-0000-0000CC4B0000}"/>
    <cellStyle name="Normal 5 92" xfId="19220" xr:uid="{00000000-0005-0000-0000-0000CD4B0000}"/>
    <cellStyle name="Normal 5 93" xfId="19221" xr:uid="{00000000-0005-0000-0000-0000CE4B0000}"/>
    <cellStyle name="Normal 5 94" xfId="19222" xr:uid="{00000000-0005-0000-0000-0000CF4B0000}"/>
    <cellStyle name="Normal 5 95" xfId="19223" xr:uid="{00000000-0005-0000-0000-0000D04B0000}"/>
    <cellStyle name="Normal 5 96" xfId="19224" xr:uid="{00000000-0005-0000-0000-0000D14B0000}"/>
    <cellStyle name="Normal 5 97" xfId="19225" xr:uid="{00000000-0005-0000-0000-0000D24B0000}"/>
    <cellStyle name="Normal 5 98" xfId="19226" xr:uid="{00000000-0005-0000-0000-0000D34B0000}"/>
    <cellStyle name="Normal 5 99" xfId="19227" xr:uid="{00000000-0005-0000-0000-0000D44B0000}"/>
    <cellStyle name="Normal 50" xfId="19228" xr:uid="{00000000-0005-0000-0000-0000D54B0000}"/>
    <cellStyle name="Normal 50 2" xfId="19229" xr:uid="{00000000-0005-0000-0000-0000D64B0000}"/>
    <cellStyle name="Normal 50 2 2" xfId="19230" xr:uid="{00000000-0005-0000-0000-0000D74B0000}"/>
    <cellStyle name="Normal 50 2 2 2" xfId="19231" xr:uid="{00000000-0005-0000-0000-0000D84B0000}"/>
    <cellStyle name="Normal 50 2 2 3" xfId="19232" xr:uid="{00000000-0005-0000-0000-0000D94B0000}"/>
    <cellStyle name="Normal 50 2 2 4" xfId="19233" xr:uid="{00000000-0005-0000-0000-0000DA4B0000}"/>
    <cellStyle name="Normal 50 2 3" xfId="19234" xr:uid="{00000000-0005-0000-0000-0000DB4B0000}"/>
    <cellStyle name="Normal 50 2 4" xfId="19235" xr:uid="{00000000-0005-0000-0000-0000DC4B0000}"/>
    <cellStyle name="Normal 50 2 5" xfId="19236" xr:uid="{00000000-0005-0000-0000-0000DD4B0000}"/>
    <cellStyle name="Normal 50 3" xfId="19237" xr:uid="{00000000-0005-0000-0000-0000DE4B0000}"/>
    <cellStyle name="Normal 50 4" xfId="19238" xr:uid="{00000000-0005-0000-0000-0000DF4B0000}"/>
    <cellStyle name="Normal 50 4 2" xfId="19239" xr:uid="{00000000-0005-0000-0000-0000E04B0000}"/>
    <cellStyle name="Normal 50 4 3" xfId="19240" xr:uid="{00000000-0005-0000-0000-0000E14B0000}"/>
    <cellStyle name="Normal 50 4 4" xfId="19241" xr:uid="{00000000-0005-0000-0000-0000E24B0000}"/>
    <cellStyle name="Normal 50 5" xfId="19242" xr:uid="{00000000-0005-0000-0000-0000E34B0000}"/>
    <cellStyle name="Normal 50 6" xfId="19243" xr:uid="{00000000-0005-0000-0000-0000E44B0000}"/>
    <cellStyle name="Normal 50 7" xfId="19244" xr:uid="{00000000-0005-0000-0000-0000E54B0000}"/>
    <cellStyle name="Normal 51" xfId="19245" xr:uid="{00000000-0005-0000-0000-0000E64B0000}"/>
    <cellStyle name="Normal 51 2" xfId="19246" xr:uid="{00000000-0005-0000-0000-0000E74B0000}"/>
    <cellStyle name="Normal 51 2 2" xfId="19247" xr:uid="{00000000-0005-0000-0000-0000E84B0000}"/>
    <cellStyle name="Normal 51 2 2 2" xfId="19248" xr:uid="{00000000-0005-0000-0000-0000E94B0000}"/>
    <cellStyle name="Normal 51 2 2 3" xfId="19249" xr:uid="{00000000-0005-0000-0000-0000EA4B0000}"/>
    <cellStyle name="Normal 51 2 2 4" xfId="19250" xr:uid="{00000000-0005-0000-0000-0000EB4B0000}"/>
    <cellStyle name="Normal 51 2 3" xfId="19251" xr:uid="{00000000-0005-0000-0000-0000EC4B0000}"/>
    <cellStyle name="Normal 51 2 4" xfId="19252" xr:uid="{00000000-0005-0000-0000-0000ED4B0000}"/>
    <cellStyle name="Normal 51 2 5" xfId="19253" xr:uid="{00000000-0005-0000-0000-0000EE4B0000}"/>
    <cellStyle name="Normal 51 3" xfId="19254" xr:uid="{00000000-0005-0000-0000-0000EF4B0000}"/>
    <cellStyle name="Normal 51 4" xfId="19255" xr:uid="{00000000-0005-0000-0000-0000F04B0000}"/>
    <cellStyle name="Normal 51 4 2" xfId="19256" xr:uid="{00000000-0005-0000-0000-0000F14B0000}"/>
    <cellStyle name="Normal 51 4 3" xfId="19257" xr:uid="{00000000-0005-0000-0000-0000F24B0000}"/>
    <cellStyle name="Normal 51 4 4" xfId="19258" xr:uid="{00000000-0005-0000-0000-0000F34B0000}"/>
    <cellStyle name="Normal 51 5" xfId="19259" xr:uid="{00000000-0005-0000-0000-0000F44B0000}"/>
    <cellStyle name="Normal 51 6" xfId="19260" xr:uid="{00000000-0005-0000-0000-0000F54B0000}"/>
    <cellStyle name="Normal 51 7" xfId="19261" xr:uid="{00000000-0005-0000-0000-0000F64B0000}"/>
    <cellStyle name="Normal 52" xfId="19262" xr:uid="{00000000-0005-0000-0000-0000F74B0000}"/>
    <cellStyle name="Normal 53" xfId="19263" xr:uid="{00000000-0005-0000-0000-0000F84B0000}"/>
    <cellStyle name="Normal 54" xfId="19264" xr:uid="{00000000-0005-0000-0000-0000F94B0000}"/>
    <cellStyle name="Normal 55" xfId="19265" xr:uid="{00000000-0005-0000-0000-0000FA4B0000}"/>
    <cellStyle name="Normal 55 2" xfId="19266" xr:uid="{00000000-0005-0000-0000-0000FB4B0000}"/>
    <cellStyle name="Normal 55 2 2" xfId="19267" xr:uid="{00000000-0005-0000-0000-0000FC4B0000}"/>
    <cellStyle name="Normal 55 2 2 2" xfId="19268" xr:uid="{00000000-0005-0000-0000-0000FD4B0000}"/>
    <cellStyle name="Normal 55 2 2 3" xfId="19269" xr:uid="{00000000-0005-0000-0000-0000FE4B0000}"/>
    <cellStyle name="Normal 55 2 2 4" xfId="19270" xr:uid="{00000000-0005-0000-0000-0000FF4B0000}"/>
    <cellStyle name="Normal 55 2 3" xfId="19271" xr:uid="{00000000-0005-0000-0000-0000004C0000}"/>
    <cellStyle name="Normal 55 2 4" xfId="19272" xr:uid="{00000000-0005-0000-0000-0000014C0000}"/>
    <cellStyle name="Normal 55 2 5" xfId="19273" xr:uid="{00000000-0005-0000-0000-0000024C0000}"/>
    <cellStyle name="Normal 55 3" xfId="19274" xr:uid="{00000000-0005-0000-0000-0000034C0000}"/>
    <cellStyle name="Normal 55 4" xfId="19275" xr:uid="{00000000-0005-0000-0000-0000044C0000}"/>
    <cellStyle name="Normal 55 4 2" xfId="19276" xr:uid="{00000000-0005-0000-0000-0000054C0000}"/>
    <cellStyle name="Normal 55 4 3" xfId="19277" xr:uid="{00000000-0005-0000-0000-0000064C0000}"/>
    <cellStyle name="Normal 55 4 4" xfId="19278" xr:uid="{00000000-0005-0000-0000-0000074C0000}"/>
    <cellStyle name="Normal 55 5" xfId="19279" xr:uid="{00000000-0005-0000-0000-0000084C0000}"/>
    <cellStyle name="Normal 55 6" xfId="19280" xr:uid="{00000000-0005-0000-0000-0000094C0000}"/>
    <cellStyle name="Normal 55 7" xfId="19281" xr:uid="{00000000-0005-0000-0000-00000A4C0000}"/>
    <cellStyle name="Normal 56" xfId="19282" xr:uid="{00000000-0005-0000-0000-00000B4C0000}"/>
    <cellStyle name="Normal 56 2" xfId="19283" xr:uid="{00000000-0005-0000-0000-00000C4C0000}"/>
    <cellStyle name="Normal 56 2 2" xfId="19284" xr:uid="{00000000-0005-0000-0000-00000D4C0000}"/>
    <cellStyle name="Normal 56 2 2 2" xfId="19285" xr:uid="{00000000-0005-0000-0000-00000E4C0000}"/>
    <cellStyle name="Normal 56 2 2 3" xfId="19286" xr:uid="{00000000-0005-0000-0000-00000F4C0000}"/>
    <cellStyle name="Normal 56 2 2 4" xfId="19287" xr:uid="{00000000-0005-0000-0000-0000104C0000}"/>
    <cellStyle name="Normal 56 2 3" xfId="19288" xr:uid="{00000000-0005-0000-0000-0000114C0000}"/>
    <cellStyle name="Normal 56 2 4" xfId="19289" xr:uid="{00000000-0005-0000-0000-0000124C0000}"/>
    <cellStyle name="Normal 56 2 5" xfId="19290" xr:uid="{00000000-0005-0000-0000-0000134C0000}"/>
    <cellStyle name="Normal 56 3" xfId="19291" xr:uid="{00000000-0005-0000-0000-0000144C0000}"/>
    <cellStyle name="Normal 56 4" xfId="19292" xr:uid="{00000000-0005-0000-0000-0000154C0000}"/>
    <cellStyle name="Normal 56 4 2" xfId="19293" xr:uid="{00000000-0005-0000-0000-0000164C0000}"/>
    <cellStyle name="Normal 56 4 3" xfId="19294" xr:uid="{00000000-0005-0000-0000-0000174C0000}"/>
    <cellStyle name="Normal 56 4 4" xfId="19295" xr:uid="{00000000-0005-0000-0000-0000184C0000}"/>
    <cellStyle name="Normal 56 5" xfId="19296" xr:uid="{00000000-0005-0000-0000-0000194C0000}"/>
    <cellStyle name="Normal 56 6" xfId="19297" xr:uid="{00000000-0005-0000-0000-00001A4C0000}"/>
    <cellStyle name="Normal 56 7" xfId="19298" xr:uid="{00000000-0005-0000-0000-00001B4C0000}"/>
    <cellStyle name="Normal 57" xfId="19299" xr:uid="{00000000-0005-0000-0000-00001C4C0000}"/>
    <cellStyle name="Normal 57 2" xfId="19300" xr:uid="{00000000-0005-0000-0000-00001D4C0000}"/>
    <cellStyle name="Normal 58" xfId="19301" xr:uid="{00000000-0005-0000-0000-00001E4C0000}"/>
    <cellStyle name="Normal 58 2" xfId="19302" xr:uid="{00000000-0005-0000-0000-00001F4C0000}"/>
    <cellStyle name="Normal 58 3" xfId="19303" xr:uid="{00000000-0005-0000-0000-0000204C0000}"/>
    <cellStyle name="Normal 58 4" xfId="19304" xr:uid="{00000000-0005-0000-0000-0000214C0000}"/>
    <cellStyle name="Normal 59" xfId="19305" xr:uid="{00000000-0005-0000-0000-0000224C0000}"/>
    <cellStyle name="Normal 59 2" xfId="19306" xr:uid="{00000000-0005-0000-0000-0000234C0000}"/>
    <cellStyle name="Normal 59 3" xfId="19307" xr:uid="{00000000-0005-0000-0000-0000244C0000}"/>
    <cellStyle name="Normal 59 4" xfId="19308" xr:uid="{00000000-0005-0000-0000-0000254C0000}"/>
    <cellStyle name="Normal 6" xfId="19309" xr:uid="{00000000-0005-0000-0000-0000264C0000}"/>
    <cellStyle name="Normal 6 2" xfId="19310" xr:uid="{00000000-0005-0000-0000-0000274C0000}"/>
    <cellStyle name="Normal 6 2 10" xfId="19311" xr:uid="{00000000-0005-0000-0000-0000284C0000}"/>
    <cellStyle name="Normal 6 2 11" xfId="19312" xr:uid="{00000000-0005-0000-0000-0000294C0000}"/>
    <cellStyle name="Normal 6 2 12" xfId="19313" xr:uid="{00000000-0005-0000-0000-00002A4C0000}"/>
    <cellStyle name="Normal 6 2 13" xfId="19314" xr:uid="{00000000-0005-0000-0000-00002B4C0000}"/>
    <cellStyle name="Normal 6 2 14" xfId="19315" xr:uid="{00000000-0005-0000-0000-00002C4C0000}"/>
    <cellStyle name="Normal 6 2 15" xfId="19316" xr:uid="{00000000-0005-0000-0000-00002D4C0000}"/>
    <cellStyle name="Normal 6 2 16" xfId="19317" xr:uid="{00000000-0005-0000-0000-00002E4C0000}"/>
    <cellStyle name="Normal 6 2 17" xfId="19318" xr:uid="{00000000-0005-0000-0000-00002F4C0000}"/>
    <cellStyle name="Normal 6 2 18" xfId="19319" xr:uid="{00000000-0005-0000-0000-0000304C0000}"/>
    <cellStyle name="Normal 6 2 19" xfId="19320" xr:uid="{00000000-0005-0000-0000-0000314C0000}"/>
    <cellStyle name="Normal 6 2 2" xfId="19321" xr:uid="{00000000-0005-0000-0000-0000324C0000}"/>
    <cellStyle name="Normal 6 2 2 2" xfId="19322" xr:uid="{00000000-0005-0000-0000-0000334C0000}"/>
    <cellStyle name="Normal 6 2 2 3" xfId="19323" xr:uid="{00000000-0005-0000-0000-0000344C0000}"/>
    <cellStyle name="Normal 6 2 20" xfId="19324" xr:uid="{00000000-0005-0000-0000-0000354C0000}"/>
    <cellStyle name="Normal 6 2 21" xfId="19325" xr:uid="{00000000-0005-0000-0000-0000364C0000}"/>
    <cellStyle name="Normal 6 2 22" xfId="19326" xr:uid="{00000000-0005-0000-0000-0000374C0000}"/>
    <cellStyle name="Normal 6 2 23" xfId="19327" xr:uid="{00000000-0005-0000-0000-0000384C0000}"/>
    <cellStyle name="Normal 6 2 24" xfId="19328" xr:uid="{00000000-0005-0000-0000-0000394C0000}"/>
    <cellStyle name="Normal 6 2 25" xfId="19329" xr:uid="{00000000-0005-0000-0000-00003A4C0000}"/>
    <cellStyle name="Normal 6 2 26" xfId="19330" xr:uid="{00000000-0005-0000-0000-00003B4C0000}"/>
    <cellStyle name="Normal 6 2 27" xfId="19331" xr:uid="{00000000-0005-0000-0000-00003C4C0000}"/>
    <cellStyle name="Normal 6 2 28" xfId="19332" xr:uid="{00000000-0005-0000-0000-00003D4C0000}"/>
    <cellStyle name="Normal 6 2 29" xfId="19333" xr:uid="{00000000-0005-0000-0000-00003E4C0000}"/>
    <cellStyle name="Normal 6 2 3" xfId="19334" xr:uid="{00000000-0005-0000-0000-00003F4C0000}"/>
    <cellStyle name="Normal 6 2 3 2" xfId="19335" xr:uid="{00000000-0005-0000-0000-0000404C0000}"/>
    <cellStyle name="Normal 6 2 3 2 2" xfId="19336" xr:uid="{00000000-0005-0000-0000-0000414C0000}"/>
    <cellStyle name="Normal 6 2 3 2 2 2" xfId="19337" xr:uid="{00000000-0005-0000-0000-0000424C0000}"/>
    <cellStyle name="Normal 6 2 3 2 2 3" xfId="19338" xr:uid="{00000000-0005-0000-0000-0000434C0000}"/>
    <cellStyle name="Normal 6 2 3 2 2 4" xfId="19339" xr:uid="{00000000-0005-0000-0000-0000444C0000}"/>
    <cellStyle name="Normal 6 2 3 2 3" xfId="19340" xr:uid="{00000000-0005-0000-0000-0000454C0000}"/>
    <cellStyle name="Normal 6 2 3 2 4" xfId="19341" xr:uid="{00000000-0005-0000-0000-0000464C0000}"/>
    <cellStyle name="Normal 6 2 3 2 5" xfId="19342" xr:uid="{00000000-0005-0000-0000-0000474C0000}"/>
    <cellStyle name="Normal 6 2 3 3" xfId="19343" xr:uid="{00000000-0005-0000-0000-0000484C0000}"/>
    <cellStyle name="Normal 6 2 3 4" xfId="19344" xr:uid="{00000000-0005-0000-0000-0000494C0000}"/>
    <cellStyle name="Normal 6 2 3 4 2" xfId="19345" xr:uid="{00000000-0005-0000-0000-00004A4C0000}"/>
    <cellStyle name="Normal 6 2 3 4 3" xfId="19346" xr:uid="{00000000-0005-0000-0000-00004B4C0000}"/>
    <cellStyle name="Normal 6 2 3 4 4" xfId="19347" xr:uid="{00000000-0005-0000-0000-00004C4C0000}"/>
    <cellStyle name="Normal 6 2 3 5" xfId="19348" xr:uid="{00000000-0005-0000-0000-00004D4C0000}"/>
    <cellStyle name="Normal 6 2 3 6" xfId="19349" xr:uid="{00000000-0005-0000-0000-00004E4C0000}"/>
    <cellStyle name="Normal 6 2 3 7" xfId="19350" xr:uid="{00000000-0005-0000-0000-00004F4C0000}"/>
    <cellStyle name="Normal 6 2 30" xfId="19351" xr:uid="{00000000-0005-0000-0000-0000504C0000}"/>
    <cellStyle name="Normal 6 2 31" xfId="19352" xr:uid="{00000000-0005-0000-0000-0000514C0000}"/>
    <cellStyle name="Normal 6 2 32" xfId="19353" xr:uid="{00000000-0005-0000-0000-0000524C0000}"/>
    <cellStyle name="Normal 6 2 33" xfId="19354" xr:uid="{00000000-0005-0000-0000-0000534C0000}"/>
    <cellStyle name="Normal 6 2 34" xfId="19355" xr:uid="{00000000-0005-0000-0000-0000544C0000}"/>
    <cellStyle name="Normal 6 2 35" xfId="19356" xr:uid="{00000000-0005-0000-0000-0000554C0000}"/>
    <cellStyle name="Normal 6 2 36" xfId="19357" xr:uid="{00000000-0005-0000-0000-0000564C0000}"/>
    <cellStyle name="Normal 6 2 37" xfId="19358" xr:uid="{00000000-0005-0000-0000-0000574C0000}"/>
    <cellStyle name="Normal 6 2 38" xfId="19359" xr:uid="{00000000-0005-0000-0000-0000584C0000}"/>
    <cellStyle name="Normal 6 2 39" xfId="19360" xr:uid="{00000000-0005-0000-0000-0000594C0000}"/>
    <cellStyle name="Normal 6 2 4" xfId="19361" xr:uid="{00000000-0005-0000-0000-00005A4C0000}"/>
    <cellStyle name="Normal 6 2 40" xfId="19362" xr:uid="{00000000-0005-0000-0000-00005B4C0000}"/>
    <cellStyle name="Normal 6 2 41" xfId="19363" xr:uid="{00000000-0005-0000-0000-00005C4C0000}"/>
    <cellStyle name="Normal 6 2 42" xfId="19364" xr:uid="{00000000-0005-0000-0000-00005D4C0000}"/>
    <cellStyle name="Normal 6 2 43" xfId="19365" xr:uid="{00000000-0005-0000-0000-00005E4C0000}"/>
    <cellStyle name="Normal 6 2 44" xfId="19366" xr:uid="{00000000-0005-0000-0000-00005F4C0000}"/>
    <cellStyle name="Normal 6 2 45" xfId="19367" xr:uid="{00000000-0005-0000-0000-0000604C0000}"/>
    <cellStyle name="Normal 6 2 46" xfId="19368" xr:uid="{00000000-0005-0000-0000-0000614C0000}"/>
    <cellStyle name="Normal 6 2 47" xfId="19369" xr:uid="{00000000-0005-0000-0000-0000624C0000}"/>
    <cellStyle name="Normal 6 2 48" xfId="19370" xr:uid="{00000000-0005-0000-0000-0000634C0000}"/>
    <cellStyle name="Normal 6 2 49" xfId="19371" xr:uid="{00000000-0005-0000-0000-0000644C0000}"/>
    <cellStyle name="Normal 6 2 5" xfId="19372" xr:uid="{00000000-0005-0000-0000-0000654C0000}"/>
    <cellStyle name="Normal 6 2 50" xfId="19373" xr:uid="{00000000-0005-0000-0000-0000664C0000}"/>
    <cellStyle name="Normal 6 2 51" xfId="19374" xr:uid="{00000000-0005-0000-0000-0000674C0000}"/>
    <cellStyle name="Normal 6 2 52" xfId="19375" xr:uid="{00000000-0005-0000-0000-0000684C0000}"/>
    <cellStyle name="Normal 6 2 53" xfId="19376" xr:uid="{00000000-0005-0000-0000-0000694C0000}"/>
    <cellStyle name="Normal 6 2 54" xfId="19377" xr:uid="{00000000-0005-0000-0000-00006A4C0000}"/>
    <cellStyle name="Normal 6 2 55" xfId="19378" xr:uid="{00000000-0005-0000-0000-00006B4C0000}"/>
    <cellStyle name="Normal 6 2 56" xfId="19379" xr:uid="{00000000-0005-0000-0000-00006C4C0000}"/>
    <cellStyle name="Normal 6 2 57" xfId="19380" xr:uid="{00000000-0005-0000-0000-00006D4C0000}"/>
    <cellStyle name="Normal 6 2 58" xfId="19381" xr:uid="{00000000-0005-0000-0000-00006E4C0000}"/>
    <cellStyle name="Normal 6 2 59" xfId="19382" xr:uid="{00000000-0005-0000-0000-00006F4C0000}"/>
    <cellStyle name="Normal 6 2 6" xfId="19383" xr:uid="{00000000-0005-0000-0000-0000704C0000}"/>
    <cellStyle name="Normal 6 2 60" xfId="19384" xr:uid="{00000000-0005-0000-0000-0000714C0000}"/>
    <cellStyle name="Normal 6 2 61" xfId="19385" xr:uid="{00000000-0005-0000-0000-0000724C0000}"/>
    <cellStyle name="Normal 6 2 62" xfId="19386" xr:uid="{00000000-0005-0000-0000-0000734C0000}"/>
    <cellStyle name="Normal 6 2 63" xfId="19387" xr:uid="{00000000-0005-0000-0000-0000744C0000}"/>
    <cellStyle name="Normal 6 2 64" xfId="19388" xr:uid="{00000000-0005-0000-0000-0000754C0000}"/>
    <cellStyle name="Normal 6 2 65" xfId="19389" xr:uid="{00000000-0005-0000-0000-0000764C0000}"/>
    <cellStyle name="Normal 6 2 66" xfId="19390" xr:uid="{00000000-0005-0000-0000-0000774C0000}"/>
    <cellStyle name="Normal 6 2 67" xfId="19391" xr:uid="{00000000-0005-0000-0000-0000784C0000}"/>
    <cellStyle name="Normal 6 2 68" xfId="19392" xr:uid="{00000000-0005-0000-0000-0000794C0000}"/>
    <cellStyle name="Normal 6 2 69" xfId="19393" xr:uid="{00000000-0005-0000-0000-00007A4C0000}"/>
    <cellStyle name="Normal 6 2 7" xfId="19394" xr:uid="{00000000-0005-0000-0000-00007B4C0000}"/>
    <cellStyle name="Normal 6 2 70" xfId="19395" xr:uid="{00000000-0005-0000-0000-00007C4C0000}"/>
    <cellStyle name="Normal 6 2 71" xfId="19396" xr:uid="{00000000-0005-0000-0000-00007D4C0000}"/>
    <cellStyle name="Normal 6 2 72" xfId="19397" xr:uid="{00000000-0005-0000-0000-00007E4C0000}"/>
    <cellStyle name="Normal 6 2 73" xfId="19398" xr:uid="{00000000-0005-0000-0000-00007F4C0000}"/>
    <cellStyle name="Normal 6 2 74" xfId="19399" xr:uid="{00000000-0005-0000-0000-0000804C0000}"/>
    <cellStyle name="Normal 6 2 75" xfId="19400" xr:uid="{00000000-0005-0000-0000-0000814C0000}"/>
    <cellStyle name="Normal 6 2 76" xfId="19401" xr:uid="{00000000-0005-0000-0000-0000824C0000}"/>
    <cellStyle name="Normal 6 2 77" xfId="19402" xr:uid="{00000000-0005-0000-0000-0000834C0000}"/>
    <cellStyle name="Normal 6 2 78" xfId="19403" xr:uid="{00000000-0005-0000-0000-0000844C0000}"/>
    <cellStyle name="Normal 6 2 79" xfId="19404" xr:uid="{00000000-0005-0000-0000-0000854C0000}"/>
    <cellStyle name="Normal 6 2 8" xfId="19405" xr:uid="{00000000-0005-0000-0000-0000864C0000}"/>
    <cellStyle name="Normal 6 2 80" xfId="19406" xr:uid="{00000000-0005-0000-0000-0000874C0000}"/>
    <cellStyle name="Normal 6 2 81" xfId="19407" xr:uid="{00000000-0005-0000-0000-0000884C0000}"/>
    <cellStyle name="Normal 6 2 82" xfId="19408" xr:uid="{00000000-0005-0000-0000-0000894C0000}"/>
    <cellStyle name="Normal 6 2 83" xfId="19409" xr:uid="{00000000-0005-0000-0000-00008A4C0000}"/>
    <cellStyle name="Normal 6 2 84" xfId="19410" xr:uid="{00000000-0005-0000-0000-00008B4C0000}"/>
    <cellStyle name="Normal 6 2 85" xfId="19411" xr:uid="{00000000-0005-0000-0000-00008C4C0000}"/>
    <cellStyle name="Normal 6 2 86" xfId="19412" xr:uid="{00000000-0005-0000-0000-00008D4C0000}"/>
    <cellStyle name="Normal 6 2 87" xfId="19413" xr:uid="{00000000-0005-0000-0000-00008E4C0000}"/>
    <cellStyle name="Normal 6 2 88" xfId="19414" xr:uid="{00000000-0005-0000-0000-00008F4C0000}"/>
    <cellStyle name="Normal 6 2 89" xfId="19415" xr:uid="{00000000-0005-0000-0000-0000904C0000}"/>
    <cellStyle name="Normal 6 2 9" xfId="19416" xr:uid="{00000000-0005-0000-0000-0000914C0000}"/>
    <cellStyle name="Normal 6 2 90" xfId="19417" xr:uid="{00000000-0005-0000-0000-0000924C0000}"/>
    <cellStyle name="Normal 6 2 91" xfId="19418" xr:uid="{00000000-0005-0000-0000-0000934C0000}"/>
    <cellStyle name="Normal 6 2 92" xfId="19419" xr:uid="{00000000-0005-0000-0000-0000944C0000}"/>
    <cellStyle name="Normal 6 2 93" xfId="19420" xr:uid="{00000000-0005-0000-0000-0000954C0000}"/>
    <cellStyle name="Normal 6 2 94" xfId="19421" xr:uid="{00000000-0005-0000-0000-0000964C0000}"/>
    <cellStyle name="Normal 6 2 95" xfId="19422" xr:uid="{00000000-0005-0000-0000-0000974C0000}"/>
    <cellStyle name="Normal 6 2 95 2" xfId="19423" xr:uid="{00000000-0005-0000-0000-0000984C0000}"/>
    <cellStyle name="Normal 6 2 95 3" xfId="19424" xr:uid="{00000000-0005-0000-0000-0000994C0000}"/>
    <cellStyle name="Normal 6 2 95 4" xfId="19425" xr:uid="{00000000-0005-0000-0000-00009A4C0000}"/>
    <cellStyle name="Normal 6 3" xfId="19426" xr:uid="{00000000-0005-0000-0000-00009B4C0000}"/>
    <cellStyle name="Normal 6 3 2" xfId="19427" xr:uid="{00000000-0005-0000-0000-00009C4C0000}"/>
    <cellStyle name="Normal 6 3 3" xfId="19428" xr:uid="{00000000-0005-0000-0000-00009D4C0000}"/>
    <cellStyle name="Normal 6 3 3 2" xfId="19429" xr:uid="{00000000-0005-0000-0000-00009E4C0000}"/>
    <cellStyle name="Normal 6 3 3 2 2" xfId="19430" xr:uid="{00000000-0005-0000-0000-00009F4C0000}"/>
    <cellStyle name="Normal 6 3 3 2 2 2" xfId="19431" xr:uid="{00000000-0005-0000-0000-0000A04C0000}"/>
    <cellStyle name="Normal 6 3 3 2 2 3" xfId="19432" xr:uid="{00000000-0005-0000-0000-0000A14C0000}"/>
    <cellStyle name="Normal 6 3 3 2 2 4" xfId="19433" xr:uid="{00000000-0005-0000-0000-0000A24C0000}"/>
    <cellStyle name="Normal 6 3 3 2 3" xfId="19434" xr:uid="{00000000-0005-0000-0000-0000A34C0000}"/>
    <cellStyle name="Normal 6 3 3 2 4" xfId="19435" xr:uid="{00000000-0005-0000-0000-0000A44C0000}"/>
    <cellStyle name="Normal 6 3 3 2 5" xfId="19436" xr:uid="{00000000-0005-0000-0000-0000A54C0000}"/>
    <cellStyle name="Normal 6 3 3 3" xfId="19437" xr:uid="{00000000-0005-0000-0000-0000A64C0000}"/>
    <cellStyle name="Normal 6 3 3 4" xfId="19438" xr:uid="{00000000-0005-0000-0000-0000A74C0000}"/>
    <cellStyle name="Normal 6 3 3 4 2" xfId="19439" xr:uid="{00000000-0005-0000-0000-0000A84C0000}"/>
    <cellStyle name="Normal 6 3 3 4 3" xfId="19440" xr:uid="{00000000-0005-0000-0000-0000A94C0000}"/>
    <cellStyle name="Normal 6 3 3 4 4" xfId="19441" xr:uid="{00000000-0005-0000-0000-0000AA4C0000}"/>
    <cellStyle name="Normal 6 3 3 5" xfId="19442" xr:uid="{00000000-0005-0000-0000-0000AB4C0000}"/>
    <cellStyle name="Normal 6 3 3 6" xfId="19443" xr:uid="{00000000-0005-0000-0000-0000AC4C0000}"/>
    <cellStyle name="Normal 6 3 3 7" xfId="19444" xr:uid="{00000000-0005-0000-0000-0000AD4C0000}"/>
    <cellStyle name="Normal 6 3 4" xfId="19445" xr:uid="{00000000-0005-0000-0000-0000AE4C0000}"/>
    <cellStyle name="Normal 6 4" xfId="19446" xr:uid="{00000000-0005-0000-0000-0000AF4C0000}"/>
    <cellStyle name="Normal 6 4 2" xfId="19447" xr:uid="{00000000-0005-0000-0000-0000B04C0000}"/>
    <cellStyle name="Normal 6 4 3" xfId="19448" xr:uid="{00000000-0005-0000-0000-0000B14C0000}"/>
    <cellStyle name="Normal 6 4 3 2" xfId="19449" xr:uid="{00000000-0005-0000-0000-0000B24C0000}"/>
    <cellStyle name="Normal 6 4 3 2 2" xfId="19450" xr:uid="{00000000-0005-0000-0000-0000B34C0000}"/>
    <cellStyle name="Normal 6 4 3 2 2 2" xfId="19451" xr:uid="{00000000-0005-0000-0000-0000B44C0000}"/>
    <cellStyle name="Normal 6 4 3 2 2 3" xfId="19452" xr:uid="{00000000-0005-0000-0000-0000B54C0000}"/>
    <cellStyle name="Normal 6 4 3 2 2 4" xfId="19453" xr:uid="{00000000-0005-0000-0000-0000B64C0000}"/>
    <cellStyle name="Normal 6 4 3 2 3" xfId="19454" xr:uid="{00000000-0005-0000-0000-0000B74C0000}"/>
    <cellStyle name="Normal 6 4 3 2 4" xfId="19455" xr:uid="{00000000-0005-0000-0000-0000B84C0000}"/>
    <cellStyle name="Normal 6 4 3 2 5" xfId="19456" xr:uid="{00000000-0005-0000-0000-0000B94C0000}"/>
    <cellStyle name="Normal 6 4 3 3" xfId="19457" xr:uid="{00000000-0005-0000-0000-0000BA4C0000}"/>
    <cellStyle name="Normal 6 4 3 3 2" xfId="19458" xr:uid="{00000000-0005-0000-0000-0000BB4C0000}"/>
    <cellStyle name="Normal 6 4 3 3 3" xfId="19459" xr:uid="{00000000-0005-0000-0000-0000BC4C0000}"/>
    <cellStyle name="Normal 6 4 3 3 4" xfId="19460" xr:uid="{00000000-0005-0000-0000-0000BD4C0000}"/>
    <cellStyle name="Normal 6 4 3 4" xfId="19461" xr:uid="{00000000-0005-0000-0000-0000BE4C0000}"/>
    <cellStyle name="Normal 6 4 3 5" xfId="19462" xr:uid="{00000000-0005-0000-0000-0000BF4C0000}"/>
    <cellStyle name="Normal 6 4 3 6" xfId="19463" xr:uid="{00000000-0005-0000-0000-0000C04C0000}"/>
    <cellStyle name="Normal 6 5" xfId="19464" xr:uid="{00000000-0005-0000-0000-0000C14C0000}"/>
    <cellStyle name="Normal 6 5 2" xfId="19465" xr:uid="{00000000-0005-0000-0000-0000C24C0000}"/>
    <cellStyle name="Normal 6 5 2 2" xfId="19466" xr:uid="{00000000-0005-0000-0000-0000C34C0000}"/>
    <cellStyle name="Normal 6 5 2 2 2" xfId="19467" xr:uid="{00000000-0005-0000-0000-0000C44C0000}"/>
    <cellStyle name="Normal 6 5 2 2 3" xfId="19468" xr:uid="{00000000-0005-0000-0000-0000C54C0000}"/>
    <cellStyle name="Normal 6 5 2 2 4" xfId="19469" xr:uid="{00000000-0005-0000-0000-0000C64C0000}"/>
    <cellStyle name="Normal 6 5 2 3" xfId="19470" xr:uid="{00000000-0005-0000-0000-0000C74C0000}"/>
    <cellStyle name="Normal 6 5 2 4" xfId="19471" xr:uid="{00000000-0005-0000-0000-0000C84C0000}"/>
    <cellStyle name="Normal 6 5 2 5" xfId="19472" xr:uid="{00000000-0005-0000-0000-0000C94C0000}"/>
    <cellStyle name="Normal 6 5 3" xfId="19473" xr:uid="{00000000-0005-0000-0000-0000CA4C0000}"/>
    <cellStyle name="Normal 6 5 4" xfId="19474" xr:uid="{00000000-0005-0000-0000-0000CB4C0000}"/>
    <cellStyle name="Normal 6 5 4 2" xfId="19475" xr:uid="{00000000-0005-0000-0000-0000CC4C0000}"/>
    <cellStyle name="Normal 6 5 4 3" xfId="19476" xr:uid="{00000000-0005-0000-0000-0000CD4C0000}"/>
    <cellStyle name="Normal 6 5 4 4" xfId="19477" xr:uid="{00000000-0005-0000-0000-0000CE4C0000}"/>
    <cellStyle name="Normal 6 5 5" xfId="19478" xr:uid="{00000000-0005-0000-0000-0000CF4C0000}"/>
    <cellStyle name="Normal 6 5 6" xfId="19479" xr:uid="{00000000-0005-0000-0000-0000D04C0000}"/>
    <cellStyle name="Normal 6 5 7" xfId="19480" xr:uid="{00000000-0005-0000-0000-0000D14C0000}"/>
    <cellStyle name="Normal 6 6" xfId="19481" xr:uid="{00000000-0005-0000-0000-0000D24C0000}"/>
    <cellStyle name="Normal 6 6 2" xfId="19482" xr:uid="{00000000-0005-0000-0000-0000D34C0000}"/>
    <cellStyle name="Normal 6 6 3" xfId="19483" xr:uid="{00000000-0005-0000-0000-0000D44C0000}"/>
    <cellStyle name="Normal 6 6 4" xfId="19484" xr:uid="{00000000-0005-0000-0000-0000D54C0000}"/>
    <cellStyle name="Normal 60" xfId="19485" xr:uid="{00000000-0005-0000-0000-0000D64C0000}"/>
    <cellStyle name="Normal 60 2" xfId="19486" xr:uid="{00000000-0005-0000-0000-0000D74C0000}"/>
    <cellStyle name="Normal 60 3" xfId="19487" xr:uid="{00000000-0005-0000-0000-0000D84C0000}"/>
    <cellStyle name="Normal 60 4" xfId="19488" xr:uid="{00000000-0005-0000-0000-0000D94C0000}"/>
    <cellStyle name="Normal 61" xfId="19489" xr:uid="{00000000-0005-0000-0000-0000DA4C0000}"/>
    <cellStyle name="Normal 61 2" xfId="19490" xr:uid="{00000000-0005-0000-0000-0000DB4C0000}"/>
    <cellStyle name="Normal 61 3" xfId="19491" xr:uid="{00000000-0005-0000-0000-0000DC4C0000}"/>
    <cellStyle name="Normal 61 4" xfId="19492" xr:uid="{00000000-0005-0000-0000-0000DD4C0000}"/>
    <cellStyle name="Normal 62" xfId="19493" xr:uid="{00000000-0005-0000-0000-0000DE4C0000}"/>
    <cellStyle name="Normal 62 2" xfId="19494" xr:uid="{00000000-0005-0000-0000-0000DF4C0000}"/>
    <cellStyle name="Normal 62 3" xfId="19495" xr:uid="{00000000-0005-0000-0000-0000E04C0000}"/>
    <cellStyle name="Normal 62 4" xfId="19496" xr:uid="{00000000-0005-0000-0000-0000E14C0000}"/>
    <cellStyle name="Normal 63" xfId="19497" xr:uid="{00000000-0005-0000-0000-0000E24C0000}"/>
    <cellStyle name="Normal 63 2" xfId="19498" xr:uid="{00000000-0005-0000-0000-0000E34C0000}"/>
    <cellStyle name="Normal 63 3" xfId="19499" xr:uid="{00000000-0005-0000-0000-0000E44C0000}"/>
    <cellStyle name="Normal 63 4" xfId="19500" xr:uid="{00000000-0005-0000-0000-0000E54C0000}"/>
    <cellStyle name="Normal 64" xfId="19501" xr:uid="{00000000-0005-0000-0000-0000E64C0000}"/>
    <cellStyle name="Normal 64 2" xfId="19502" xr:uid="{00000000-0005-0000-0000-0000E74C0000}"/>
    <cellStyle name="Normal 64 3" xfId="19503" xr:uid="{00000000-0005-0000-0000-0000E84C0000}"/>
    <cellStyle name="Normal 64 4" xfId="19504" xr:uid="{00000000-0005-0000-0000-0000E94C0000}"/>
    <cellStyle name="Normal 65" xfId="19505" xr:uid="{00000000-0005-0000-0000-0000EA4C0000}"/>
    <cellStyle name="Normal 65 2" xfId="19506" xr:uid="{00000000-0005-0000-0000-0000EB4C0000}"/>
    <cellStyle name="Normal 65 3" xfId="19507" xr:uid="{00000000-0005-0000-0000-0000EC4C0000}"/>
    <cellStyle name="Normal 65 4" xfId="19508" xr:uid="{00000000-0005-0000-0000-0000ED4C0000}"/>
    <cellStyle name="Normal 66" xfId="19509" xr:uid="{00000000-0005-0000-0000-0000EE4C0000}"/>
    <cellStyle name="Normal 66 2" xfId="19510" xr:uid="{00000000-0005-0000-0000-0000EF4C0000}"/>
    <cellStyle name="Normal 66 3" xfId="19511" xr:uid="{00000000-0005-0000-0000-0000F04C0000}"/>
    <cellStyle name="Normal 66 4" xfId="19512" xr:uid="{00000000-0005-0000-0000-0000F14C0000}"/>
    <cellStyle name="Normal 67" xfId="19513" xr:uid="{00000000-0005-0000-0000-0000F24C0000}"/>
    <cellStyle name="Normal 67 2" xfId="19514" xr:uid="{00000000-0005-0000-0000-0000F34C0000}"/>
    <cellStyle name="Normal 67 3" xfId="19515" xr:uid="{00000000-0005-0000-0000-0000F44C0000}"/>
    <cellStyle name="Normal 67 4" xfId="19516" xr:uid="{00000000-0005-0000-0000-0000F54C0000}"/>
    <cellStyle name="Normal 68" xfId="19517" xr:uid="{00000000-0005-0000-0000-0000F64C0000}"/>
    <cellStyle name="Normal 68 2" xfId="19518" xr:uid="{00000000-0005-0000-0000-0000F74C0000}"/>
    <cellStyle name="Normal 68 3" xfId="19519" xr:uid="{00000000-0005-0000-0000-0000F84C0000}"/>
    <cellStyle name="Normal 68 4" xfId="19520" xr:uid="{00000000-0005-0000-0000-0000F94C0000}"/>
    <cellStyle name="Normal 69" xfId="19521" xr:uid="{00000000-0005-0000-0000-0000FA4C0000}"/>
    <cellStyle name="Normal 69 2" xfId="19522" xr:uid="{00000000-0005-0000-0000-0000FB4C0000}"/>
    <cellStyle name="Normal 69 3" xfId="19523" xr:uid="{00000000-0005-0000-0000-0000FC4C0000}"/>
    <cellStyle name="Normal 69 4" xfId="19524" xr:uid="{00000000-0005-0000-0000-0000FD4C0000}"/>
    <cellStyle name="Normal 7" xfId="19525" xr:uid="{00000000-0005-0000-0000-0000FE4C0000}"/>
    <cellStyle name="Normal 7 10" xfId="19526" xr:uid="{00000000-0005-0000-0000-0000FF4C0000}"/>
    <cellStyle name="Normal 7 10 2" xfId="19527" xr:uid="{00000000-0005-0000-0000-0000004D0000}"/>
    <cellStyle name="Normal 7 10 2 2" xfId="19528" xr:uid="{00000000-0005-0000-0000-0000014D0000}"/>
    <cellStyle name="Normal 7 10 2 2 2" xfId="19529" xr:uid="{00000000-0005-0000-0000-0000024D0000}"/>
    <cellStyle name="Normal 7 10 2 2 3" xfId="19530" xr:uid="{00000000-0005-0000-0000-0000034D0000}"/>
    <cellStyle name="Normal 7 10 2 2 4" xfId="19531" xr:uid="{00000000-0005-0000-0000-0000044D0000}"/>
    <cellStyle name="Normal 7 10 2 3" xfId="19532" xr:uid="{00000000-0005-0000-0000-0000054D0000}"/>
    <cellStyle name="Normal 7 10 2 4" xfId="19533" xr:uid="{00000000-0005-0000-0000-0000064D0000}"/>
    <cellStyle name="Normal 7 10 2 5" xfId="19534" xr:uid="{00000000-0005-0000-0000-0000074D0000}"/>
    <cellStyle name="Normal 7 10 3" xfId="19535" xr:uid="{00000000-0005-0000-0000-0000084D0000}"/>
    <cellStyle name="Normal 7 10 3 2" xfId="19536" xr:uid="{00000000-0005-0000-0000-0000094D0000}"/>
    <cellStyle name="Normal 7 10 3 3" xfId="19537" xr:uid="{00000000-0005-0000-0000-00000A4D0000}"/>
    <cellStyle name="Normal 7 10 3 4" xfId="19538" xr:uid="{00000000-0005-0000-0000-00000B4D0000}"/>
    <cellStyle name="Normal 7 10 4" xfId="19539" xr:uid="{00000000-0005-0000-0000-00000C4D0000}"/>
    <cellStyle name="Normal 7 10 5" xfId="19540" xr:uid="{00000000-0005-0000-0000-00000D4D0000}"/>
    <cellStyle name="Normal 7 10 6" xfId="19541" xr:uid="{00000000-0005-0000-0000-00000E4D0000}"/>
    <cellStyle name="Normal 7 11" xfId="19542" xr:uid="{00000000-0005-0000-0000-00000F4D0000}"/>
    <cellStyle name="Normal 7 11 2" xfId="19543" xr:uid="{00000000-0005-0000-0000-0000104D0000}"/>
    <cellStyle name="Normal 7 11 2 2" xfId="19544" xr:uid="{00000000-0005-0000-0000-0000114D0000}"/>
    <cellStyle name="Normal 7 11 2 2 2" xfId="19545" xr:uid="{00000000-0005-0000-0000-0000124D0000}"/>
    <cellStyle name="Normal 7 11 2 2 3" xfId="19546" xr:uid="{00000000-0005-0000-0000-0000134D0000}"/>
    <cellStyle name="Normal 7 11 2 2 4" xfId="19547" xr:uid="{00000000-0005-0000-0000-0000144D0000}"/>
    <cellStyle name="Normal 7 11 2 3" xfId="19548" xr:uid="{00000000-0005-0000-0000-0000154D0000}"/>
    <cellStyle name="Normal 7 11 2 4" xfId="19549" xr:uid="{00000000-0005-0000-0000-0000164D0000}"/>
    <cellStyle name="Normal 7 11 2 5" xfId="19550" xr:uid="{00000000-0005-0000-0000-0000174D0000}"/>
    <cellStyle name="Normal 7 11 3" xfId="19551" xr:uid="{00000000-0005-0000-0000-0000184D0000}"/>
    <cellStyle name="Normal 7 11 3 2" xfId="19552" xr:uid="{00000000-0005-0000-0000-0000194D0000}"/>
    <cellStyle name="Normal 7 11 3 3" xfId="19553" xr:uid="{00000000-0005-0000-0000-00001A4D0000}"/>
    <cellStyle name="Normal 7 11 3 4" xfId="19554" xr:uid="{00000000-0005-0000-0000-00001B4D0000}"/>
    <cellStyle name="Normal 7 11 4" xfId="19555" xr:uid="{00000000-0005-0000-0000-00001C4D0000}"/>
    <cellStyle name="Normal 7 11 5" xfId="19556" xr:uid="{00000000-0005-0000-0000-00001D4D0000}"/>
    <cellStyle name="Normal 7 11 6" xfId="19557" xr:uid="{00000000-0005-0000-0000-00001E4D0000}"/>
    <cellStyle name="Normal 7 12" xfId="19558" xr:uid="{00000000-0005-0000-0000-00001F4D0000}"/>
    <cellStyle name="Normal 7 12 2" xfId="19559" xr:uid="{00000000-0005-0000-0000-0000204D0000}"/>
    <cellStyle name="Normal 7 12 2 2" xfId="19560" xr:uid="{00000000-0005-0000-0000-0000214D0000}"/>
    <cellStyle name="Normal 7 12 2 2 2" xfId="19561" xr:uid="{00000000-0005-0000-0000-0000224D0000}"/>
    <cellStyle name="Normal 7 12 2 2 3" xfId="19562" xr:uid="{00000000-0005-0000-0000-0000234D0000}"/>
    <cellStyle name="Normal 7 12 2 2 4" xfId="19563" xr:uid="{00000000-0005-0000-0000-0000244D0000}"/>
    <cellStyle name="Normal 7 12 2 3" xfId="19564" xr:uid="{00000000-0005-0000-0000-0000254D0000}"/>
    <cellStyle name="Normal 7 12 2 4" xfId="19565" xr:uid="{00000000-0005-0000-0000-0000264D0000}"/>
    <cellStyle name="Normal 7 12 2 5" xfId="19566" xr:uid="{00000000-0005-0000-0000-0000274D0000}"/>
    <cellStyle name="Normal 7 12 3" xfId="19567" xr:uid="{00000000-0005-0000-0000-0000284D0000}"/>
    <cellStyle name="Normal 7 12 3 2" xfId="19568" xr:uid="{00000000-0005-0000-0000-0000294D0000}"/>
    <cellStyle name="Normal 7 12 3 3" xfId="19569" xr:uid="{00000000-0005-0000-0000-00002A4D0000}"/>
    <cellStyle name="Normal 7 12 3 4" xfId="19570" xr:uid="{00000000-0005-0000-0000-00002B4D0000}"/>
    <cellStyle name="Normal 7 12 4" xfId="19571" xr:uid="{00000000-0005-0000-0000-00002C4D0000}"/>
    <cellStyle name="Normal 7 12 5" xfId="19572" xr:uid="{00000000-0005-0000-0000-00002D4D0000}"/>
    <cellStyle name="Normal 7 12 6" xfId="19573" xr:uid="{00000000-0005-0000-0000-00002E4D0000}"/>
    <cellStyle name="Normal 7 2" xfId="19574" xr:uid="{00000000-0005-0000-0000-00002F4D0000}"/>
    <cellStyle name="Normal 7 2 10" xfId="19575" xr:uid="{00000000-0005-0000-0000-0000304D0000}"/>
    <cellStyle name="Normal 7 2 11" xfId="19576" xr:uid="{00000000-0005-0000-0000-0000314D0000}"/>
    <cellStyle name="Normal 7 2 12" xfId="19577" xr:uid="{00000000-0005-0000-0000-0000324D0000}"/>
    <cellStyle name="Normal 7 2 13" xfId="19578" xr:uid="{00000000-0005-0000-0000-0000334D0000}"/>
    <cellStyle name="Normal 7 2 14" xfId="19579" xr:uid="{00000000-0005-0000-0000-0000344D0000}"/>
    <cellStyle name="Normal 7 2 15" xfId="19580" xr:uid="{00000000-0005-0000-0000-0000354D0000}"/>
    <cellStyle name="Normal 7 2 16" xfId="19581" xr:uid="{00000000-0005-0000-0000-0000364D0000}"/>
    <cellStyle name="Normal 7 2 17" xfId="19582" xr:uid="{00000000-0005-0000-0000-0000374D0000}"/>
    <cellStyle name="Normal 7 2 18" xfId="19583" xr:uid="{00000000-0005-0000-0000-0000384D0000}"/>
    <cellStyle name="Normal 7 2 19" xfId="19584" xr:uid="{00000000-0005-0000-0000-0000394D0000}"/>
    <cellStyle name="Normal 7 2 2" xfId="19585" xr:uid="{00000000-0005-0000-0000-00003A4D0000}"/>
    <cellStyle name="Normal 7 2 2 2" xfId="19586" xr:uid="{00000000-0005-0000-0000-00003B4D0000}"/>
    <cellStyle name="Normal 7 2 2 3" xfId="19587" xr:uid="{00000000-0005-0000-0000-00003C4D0000}"/>
    <cellStyle name="Normal 7 2 20" xfId="19588" xr:uid="{00000000-0005-0000-0000-00003D4D0000}"/>
    <cellStyle name="Normal 7 2 21" xfId="19589" xr:uid="{00000000-0005-0000-0000-00003E4D0000}"/>
    <cellStyle name="Normal 7 2 22" xfId="19590" xr:uid="{00000000-0005-0000-0000-00003F4D0000}"/>
    <cellStyle name="Normal 7 2 23" xfId="19591" xr:uid="{00000000-0005-0000-0000-0000404D0000}"/>
    <cellStyle name="Normal 7 2 24" xfId="19592" xr:uid="{00000000-0005-0000-0000-0000414D0000}"/>
    <cellStyle name="Normal 7 2 25" xfId="19593" xr:uid="{00000000-0005-0000-0000-0000424D0000}"/>
    <cellStyle name="Normal 7 2 26" xfId="19594" xr:uid="{00000000-0005-0000-0000-0000434D0000}"/>
    <cellStyle name="Normal 7 2 27" xfId="19595" xr:uid="{00000000-0005-0000-0000-0000444D0000}"/>
    <cellStyle name="Normal 7 2 28" xfId="19596" xr:uid="{00000000-0005-0000-0000-0000454D0000}"/>
    <cellStyle name="Normal 7 2 29" xfId="19597" xr:uid="{00000000-0005-0000-0000-0000464D0000}"/>
    <cellStyle name="Normal 7 2 3" xfId="19598" xr:uid="{00000000-0005-0000-0000-0000474D0000}"/>
    <cellStyle name="Normal 7 2 3 2" xfId="19599" xr:uid="{00000000-0005-0000-0000-0000484D0000}"/>
    <cellStyle name="Normal 7 2 3 2 2" xfId="19600" xr:uid="{00000000-0005-0000-0000-0000494D0000}"/>
    <cellStyle name="Normal 7 2 3 2 3" xfId="19601" xr:uid="{00000000-0005-0000-0000-00004A4D0000}"/>
    <cellStyle name="Normal 7 2 3 2 3 2" xfId="19602" xr:uid="{00000000-0005-0000-0000-00004B4D0000}"/>
    <cellStyle name="Normal 7 2 3 2 3 3" xfId="19603" xr:uid="{00000000-0005-0000-0000-00004C4D0000}"/>
    <cellStyle name="Normal 7 2 3 2 3 4" xfId="19604" xr:uid="{00000000-0005-0000-0000-00004D4D0000}"/>
    <cellStyle name="Normal 7 2 3 2 4" xfId="19605" xr:uid="{00000000-0005-0000-0000-00004E4D0000}"/>
    <cellStyle name="Normal 7 2 3 2 5" xfId="19606" xr:uid="{00000000-0005-0000-0000-00004F4D0000}"/>
    <cellStyle name="Normal 7 2 3 2 6" xfId="19607" xr:uid="{00000000-0005-0000-0000-0000504D0000}"/>
    <cellStyle name="Normal 7 2 3 3" xfId="19608" xr:uid="{00000000-0005-0000-0000-0000514D0000}"/>
    <cellStyle name="Normal 7 2 3 3 2" xfId="19609" xr:uid="{00000000-0005-0000-0000-0000524D0000}"/>
    <cellStyle name="Normal 7 2 3 3 3" xfId="19610" xr:uid="{00000000-0005-0000-0000-0000534D0000}"/>
    <cellStyle name="Normal 7 2 3 3 4" xfId="19611" xr:uid="{00000000-0005-0000-0000-0000544D0000}"/>
    <cellStyle name="Normal 7 2 3 4" xfId="19612" xr:uid="{00000000-0005-0000-0000-0000554D0000}"/>
    <cellStyle name="Normal 7 2 3 5" xfId="19613" xr:uid="{00000000-0005-0000-0000-0000564D0000}"/>
    <cellStyle name="Normal 7 2 3 6" xfId="19614" xr:uid="{00000000-0005-0000-0000-0000574D0000}"/>
    <cellStyle name="Normal 7 2 30" xfId="19615" xr:uid="{00000000-0005-0000-0000-0000584D0000}"/>
    <cellStyle name="Normal 7 2 31" xfId="19616" xr:uid="{00000000-0005-0000-0000-0000594D0000}"/>
    <cellStyle name="Normal 7 2 32" xfId="19617" xr:uid="{00000000-0005-0000-0000-00005A4D0000}"/>
    <cellStyle name="Normal 7 2 33" xfId="19618" xr:uid="{00000000-0005-0000-0000-00005B4D0000}"/>
    <cellStyle name="Normal 7 2 34" xfId="19619" xr:uid="{00000000-0005-0000-0000-00005C4D0000}"/>
    <cellStyle name="Normal 7 2 35" xfId="19620" xr:uid="{00000000-0005-0000-0000-00005D4D0000}"/>
    <cellStyle name="Normal 7 2 36" xfId="19621" xr:uid="{00000000-0005-0000-0000-00005E4D0000}"/>
    <cellStyle name="Normal 7 2 37" xfId="19622" xr:uid="{00000000-0005-0000-0000-00005F4D0000}"/>
    <cellStyle name="Normal 7 2 38" xfId="19623" xr:uid="{00000000-0005-0000-0000-0000604D0000}"/>
    <cellStyle name="Normal 7 2 39" xfId="19624" xr:uid="{00000000-0005-0000-0000-0000614D0000}"/>
    <cellStyle name="Normal 7 2 4" xfId="19625" xr:uid="{00000000-0005-0000-0000-0000624D0000}"/>
    <cellStyle name="Normal 7 2 40" xfId="19626" xr:uid="{00000000-0005-0000-0000-0000634D0000}"/>
    <cellStyle name="Normal 7 2 41" xfId="19627" xr:uid="{00000000-0005-0000-0000-0000644D0000}"/>
    <cellStyle name="Normal 7 2 42" xfId="19628" xr:uid="{00000000-0005-0000-0000-0000654D0000}"/>
    <cellStyle name="Normal 7 2 43" xfId="19629" xr:uid="{00000000-0005-0000-0000-0000664D0000}"/>
    <cellStyle name="Normal 7 2 44" xfId="19630" xr:uid="{00000000-0005-0000-0000-0000674D0000}"/>
    <cellStyle name="Normal 7 2 45" xfId="19631" xr:uid="{00000000-0005-0000-0000-0000684D0000}"/>
    <cellStyle name="Normal 7 2 46" xfId="19632" xr:uid="{00000000-0005-0000-0000-0000694D0000}"/>
    <cellStyle name="Normal 7 2 47" xfId="19633" xr:uid="{00000000-0005-0000-0000-00006A4D0000}"/>
    <cellStyle name="Normal 7 2 48" xfId="19634" xr:uid="{00000000-0005-0000-0000-00006B4D0000}"/>
    <cellStyle name="Normal 7 2 49" xfId="19635" xr:uid="{00000000-0005-0000-0000-00006C4D0000}"/>
    <cellStyle name="Normal 7 2 5" xfId="19636" xr:uid="{00000000-0005-0000-0000-00006D4D0000}"/>
    <cellStyle name="Normal 7 2 50" xfId="19637" xr:uid="{00000000-0005-0000-0000-00006E4D0000}"/>
    <cellStyle name="Normal 7 2 51" xfId="19638" xr:uid="{00000000-0005-0000-0000-00006F4D0000}"/>
    <cellStyle name="Normal 7 2 52" xfId="19639" xr:uid="{00000000-0005-0000-0000-0000704D0000}"/>
    <cellStyle name="Normal 7 2 53" xfId="19640" xr:uid="{00000000-0005-0000-0000-0000714D0000}"/>
    <cellStyle name="Normal 7 2 54" xfId="19641" xr:uid="{00000000-0005-0000-0000-0000724D0000}"/>
    <cellStyle name="Normal 7 2 55" xfId="19642" xr:uid="{00000000-0005-0000-0000-0000734D0000}"/>
    <cellStyle name="Normal 7 2 56" xfId="19643" xr:uid="{00000000-0005-0000-0000-0000744D0000}"/>
    <cellStyle name="Normal 7 2 57" xfId="19644" xr:uid="{00000000-0005-0000-0000-0000754D0000}"/>
    <cellStyle name="Normal 7 2 58" xfId="19645" xr:uid="{00000000-0005-0000-0000-0000764D0000}"/>
    <cellStyle name="Normal 7 2 59" xfId="19646" xr:uid="{00000000-0005-0000-0000-0000774D0000}"/>
    <cellStyle name="Normal 7 2 6" xfId="19647" xr:uid="{00000000-0005-0000-0000-0000784D0000}"/>
    <cellStyle name="Normal 7 2 60" xfId="19648" xr:uid="{00000000-0005-0000-0000-0000794D0000}"/>
    <cellStyle name="Normal 7 2 61" xfId="19649" xr:uid="{00000000-0005-0000-0000-00007A4D0000}"/>
    <cellStyle name="Normal 7 2 62" xfId="19650" xr:uid="{00000000-0005-0000-0000-00007B4D0000}"/>
    <cellStyle name="Normal 7 2 63" xfId="19651" xr:uid="{00000000-0005-0000-0000-00007C4D0000}"/>
    <cellStyle name="Normal 7 2 64" xfId="19652" xr:uid="{00000000-0005-0000-0000-00007D4D0000}"/>
    <cellStyle name="Normal 7 2 65" xfId="19653" xr:uid="{00000000-0005-0000-0000-00007E4D0000}"/>
    <cellStyle name="Normal 7 2 66" xfId="19654" xr:uid="{00000000-0005-0000-0000-00007F4D0000}"/>
    <cellStyle name="Normal 7 2 67" xfId="19655" xr:uid="{00000000-0005-0000-0000-0000804D0000}"/>
    <cellStyle name="Normal 7 2 68" xfId="19656" xr:uid="{00000000-0005-0000-0000-0000814D0000}"/>
    <cellStyle name="Normal 7 2 69" xfId="19657" xr:uid="{00000000-0005-0000-0000-0000824D0000}"/>
    <cellStyle name="Normal 7 2 7" xfId="19658" xr:uid="{00000000-0005-0000-0000-0000834D0000}"/>
    <cellStyle name="Normal 7 2 70" xfId="19659" xr:uid="{00000000-0005-0000-0000-0000844D0000}"/>
    <cellStyle name="Normal 7 2 71" xfId="19660" xr:uid="{00000000-0005-0000-0000-0000854D0000}"/>
    <cellStyle name="Normal 7 2 72" xfId="19661" xr:uid="{00000000-0005-0000-0000-0000864D0000}"/>
    <cellStyle name="Normal 7 2 73" xfId="19662" xr:uid="{00000000-0005-0000-0000-0000874D0000}"/>
    <cellStyle name="Normal 7 2 74" xfId="19663" xr:uid="{00000000-0005-0000-0000-0000884D0000}"/>
    <cellStyle name="Normal 7 2 75" xfId="19664" xr:uid="{00000000-0005-0000-0000-0000894D0000}"/>
    <cellStyle name="Normal 7 2 76" xfId="19665" xr:uid="{00000000-0005-0000-0000-00008A4D0000}"/>
    <cellStyle name="Normal 7 2 77" xfId="19666" xr:uid="{00000000-0005-0000-0000-00008B4D0000}"/>
    <cellStyle name="Normal 7 2 78" xfId="19667" xr:uid="{00000000-0005-0000-0000-00008C4D0000}"/>
    <cellStyle name="Normal 7 2 79" xfId="19668" xr:uid="{00000000-0005-0000-0000-00008D4D0000}"/>
    <cellStyle name="Normal 7 2 8" xfId="19669" xr:uid="{00000000-0005-0000-0000-00008E4D0000}"/>
    <cellStyle name="Normal 7 2 80" xfId="19670" xr:uid="{00000000-0005-0000-0000-00008F4D0000}"/>
    <cellStyle name="Normal 7 2 81" xfId="19671" xr:uid="{00000000-0005-0000-0000-0000904D0000}"/>
    <cellStyle name="Normal 7 2 82" xfId="19672" xr:uid="{00000000-0005-0000-0000-0000914D0000}"/>
    <cellStyle name="Normal 7 2 83" xfId="19673" xr:uid="{00000000-0005-0000-0000-0000924D0000}"/>
    <cellStyle name="Normal 7 2 84" xfId="19674" xr:uid="{00000000-0005-0000-0000-0000934D0000}"/>
    <cellStyle name="Normal 7 2 85" xfId="19675" xr:uid="{00000000-0005-0000-0000-0000944D0000}"/>
    <cellStyle name="Normal 7 2 86" xfId="19676" xr:uid="{00000000-0005-0000-0000-0000954D0000}"/>
    <cellStyle name="Normal 7 2 87" xfId="19677" xr:uid="{00000000-0005-0000-0000-0000964D0000}"/>
    <cellStyle name="Normal 7 2 88" xfId="19678" xr:uid="{00000000-0005-0000-0000-0000974D0000}"/>
    <cellStyle name="Normal 7 2 89" xfId="19679" xr:uid="{00000000-0005-0000-0000-0000984D0000}"/>
    <cellStyle name="Normal 7 2 9" xfId="19680" xr:uid="{00000000-0005-0000-0000-0000994D0000}"/>
    <cellStyle name="Normal 7 2 90" xfId="19681" xr:uid="{00000000-0005-0000-0000-00009A4D0000}"/>
    <cellStyle name="Normal 7 2 91" xfId="19682" xr:uid="{00000000-0005-0000-0000-00009B4D0000}"/>
    <cellStyle name="Normal 7 2 92" xfId="19683" xr:uid="{00000000-0005-0000-0000-00009C4D0000}"/>
    <cellStyle name="Normal 7 2 93" xfId="19684" xr:uid="{00000000-0005-0000-0000-00009D4D0000}"/>
    <cellStyle name="Normal 7 3" xfId="19685" xr:uid="{00000000-0005-0000-0000-00009E4D0000}"/>
    <cellStyle name="Normal 7 3 2" xfId="19686" xr:uid="{00000000-0005-0000-0000-00009F4D0000}"/>
    <cellStyle name="Normal 7 3 3" xfId="19687" xr:uid="{00000000-0005-0000-0000-0000A04D0000}"/>
    <cellStyle name="Normal 7 3 3 2" xfId="19688" xr:uid="{00000000-0005-0000-0000-0000A14D0000}"/>
    <cellStyle name="Normal 7 4" xfId="19689" xr:uid="{00000000-0005-0000-0000-0000A24D0000}"/>
    <cellStyle name="Normal 7 4 2" xfId="19690" xr:uid="{00000000-0005-0000-0000-0000A34D0000}"/>
    <cellStyle name="Normal 7 4 2 2" xfId="19691" xr:uid="{00000000-0005-0000-0000-0000A44D0000}"/>
    <cellStyle name="Normal 7 5" xfId="19692" xr:uid="{00000000-0005-0000-0000-0000A54D0000}"/>
    <cellStyle name="Normal 7 6" xfId="19693" xr:uid="{00000000-0005-0000-0000-0000A64D0000}"/>
    <cellStyle name="Normal 7 7" xfId="19694" xr:uid="{00000000-0005-0000-0000-0000A74D0000}"/>
    <cellStyle name="Normal 7 8" xfId="19695" xr:uid="{00000000-0005-0000-0000-0000A84D0000}"/>
    <cellStyle name="Normal 7 9" xfId="19696" xr:uid="{00000000-0005-0000-0000-0000A94D0000}"/>
    <cellStyle name="Normal 7 9 2" xfId="19697" xr:uid="{00000000-0005-0000-0000-0000AA4D0000}"/>
    <cellStyle name="Normal 70" xfId="19698" xr:uid="{00000000-0005-0000-0000-0000AB4D0000}"/>
    <cellStyle name="Normal 70 2" xfId="19699" xr:uid="{00000000-0005-0000-0000-0000AC4D0000}"/>
    <cellStyle name="Normal 70 3" xfId="19700" xr:uid="{00000000-0005-0000-0000-0000AD4D0000}"/>
    <cellStyle name="Normal 70 4" xfId="19701" xr:uid="{00000000-0005-0000-0000-0000AE4D0000}"/>
    <cellStyle name="Normal 71" xfId="19702" xr:uid="{00000000-0005-0000-0000-0000AF4D0000}"/>
    <cellStyle name="Normal 71 2" xfId="19703" xr:uid="{00000000-0005-0000-0000-0000B04D0000}"/>
    <cellStyle name="Normal 71 3" xfId="19704" xr:uid="{00000000-0005-0000-0000-0000B14D0000}"/>
    <cellStyle name="Normal 71 4" xfId="19705" xr:uid="{00000000-0005-0000-0000-0000B24D0000}"/>
    <cellStyle name="Normal 72" xfId="19706" xr:uid="{00000000-0005-0000-0000-0000B34D0000}"/>
    <cellStyle name="Normal 72 2" xfId="19707" xr:uid="{00000000-0005-0000-0000-0000B44D0000}"/>
    <cellStyle name="Normal 72 3" xfId="19708" xr:uid="{00000000-0005-0000-0000-0000B54D0000}"/>
    <cellStyle name="Normal 72 4" xfId="19709" xr:uid="{00000000-0005-0000-0000-0000B64D0000}"/>
    <cellStyle name="Normal 73" xfId="19710" xr:uid="{00000000-0005-0000-0000-0000B74D0000}"/>
    <cellStyle name="Normal 73 2" xfId="19711" xr:uid="{00000000-0005-0000-0000-0000B84D0000}"/>
    <cellStyle name="Normal 73 3" xfId="19712" xr:uid="{00000000-0005-0000-0000-0000B94D0000}"/>
    <cellStyle name="Normal 73 4" xfId="19713" xr:uid="{00000000-0005-0000-0000-0000BA4D0000}"/>
    <cellStyle name="Normal 74" xfId="19714" xr:uid="{00000000-0005-0000-0000-0000BB4D0000}"/>
    <cellStyle name="Normal 74 2" xfId="19715" xr:uid="{00000000-0005-0000-0000-0000BC4D0000}"/>
    <cellStyle name="Normal 74 3" xfId="19716" xr:uid="{00000000-0005-0000-0000-0000BD4D0000}"/>
    <cellStyle name="Normal 74 4" xfId="19717" xr:uid="{00000000-0005-0000-0000-0000BE4D0000}"/>
    <cellStyle name="Normal 75" xfId="19718" xr:uid="{00000000-0005-0000-0000-0000BF4D0000}"/>
    <cellStyle name="Normal 75 2" xfId="19719" xr:uid="{00000000-0005-0000-0000-0000C04D0000}"/>
    <cellStyle name="Normal 75 3" xfId="19720" xr:uid="{00000000-0005-0000-0000-0000C14D0000}"/>
    <cellStyle name="Normal 75 4" xfId="19721" xr:uid="{00000000-0005-0000-0000-0000C24D0000}"/>
    <cellStyle name="Normal 76" xfId="19722" xr:uid="{00000000-0005-0000-0000-0000C34D0000}"/>
    <cellStyle name="Normal 76 2" xfId="19723" xr:uid="{00000000-0005-0000-0000-0000C44D0000}"/>
    <cellStyle name="Normal 76 3" xfId="19724" xr:uid="{00000000-0005-0000-0000-0000C54D0000}"/>
    <cellStyle name="Normal 76 4" xfId="19725" xr:uid="{00000000-0005-0000-0000-0000C64D0000}"/>
    <cellStyle name="Normal 77" xfId="19726" xr:uid="{00000000-0005-0000-0000-0000C74D0000}"/>
    <cellStyle name="Normal 77 2" xfId="19727" xr:uid="{00000000-0005-0000-0000-0000C84D0000}"/>
    <cellStyle name="Normal 77 3" xfId="19728" xr:uid="{00000000-0005-0000-0000-0000C94D0000}"/>
    <cellStyle name="Normal 77 4" xfId="19729" xr:uid="{00000000-0005-0000-0000-0000CA4D0000}"/>
    <cellStyle name="Normal 78" xfId="19730" xr:uid="{00000000-0005-0000-0000-0000CB4D0000}"/>
    <cellStyle name="Normal 78 2" xfId="19731" xr:uid="{00000000-0005-0000-0000-0000CC4D0000}"/>
    <cellStyle name="Normal 78 3" xfId="19732" xr:uid="{00000000-0005-0000-0000-0000CD4D0000}"/>
    <cellStyle name="Normal 78 4" xfId="19733" xr:uid="{00000000-0005-0000-0000-0000CE4D0000}"/>
    <cellStyle name="Normal 79" xfId="19734" xr:uid="{00000000-0005-0000-0000-0000CF4D0000}"/>
    <cellStyle name="Normal 79 2" xfId="19735" xr:uid="{00000000-0005-0000-0000-0000D04D0000}"/>
    <cellStyle name="Normal 79 3" xfId="19736" xr:uid="{00000000-0005-0000-0000-0000D14D0000}"/>
    <cellStyle name="Normal 79 4" xfId="19737" xr:uid="{00000000-0005-0000-0000-0000D24D0000}"/>
    <cellStyle name="Normal 8" xfId="19738" xr:uid="{00000000-0005-0000-0000-0000D34D0000}"/>
    <cellStyle name="Normal 8 10" xfId="19739" xr:uid="{00000000-0005-0000-0000-0000D44D0000}"/>
    <cellStyle name="Normal 8 10 2" xfId="19740" xr:uid="{00000000-0005-0000-0000-0000D54D0000}"/>
    <cellStyle name="Normal 8 11" xfId="19741" xr:uid="{00000000-0005-0000-0000-0000D64D0000}"/>
    <cellStyle name="Normal 8 11 2" xfId="19742" xr:uid="{00000000-0005-0000-0000-0000D74D0000}"/>
    <cellStyle name="Normal 8 11 2 2" xfId="19743" xr:uid="{00000000-0005-0000-0000-0000D84D0000}"/>
    <cellStyle name="Normal 8 11 2 2 2" xfId="19744" xr:uid="{00000000-0005-0000-0000-0000D94D0000}"/>
    <cellStyle name="Normal 8 11 2 2 3" xfId="19745" xr:uid="{00000000-0005-0000-0000-0000DA4D0000}"/>
    <cellStyle name="Normal 8 11 2 2 4" xfId="19746" xr:uid="{00000000-0005-0000-0000-0000DB4D0000}"/>
    <cellStyle name="Normal 8 11 2 3" xfId="19747" xr:uid="{00000000-0005-0000-0000-0000DC4D0000}"/>
    <cellStyle name="Normal 8 11 2 4" xfId="19748" xr:uid="{00000000-0005-0000-0000-0000DD4D0000}"/>
    <cellStyle name="Normal 8 11 2 5" xfId="19749" xr:uid="{00000000-0005-0000-0000-0000DE4D0000}"/>
    <cellStyle name="Normal 8 11 3" xfId="19750" xr:uid="{00000000-0005-0000-0000-0000DF4D0000}"/>
    <cellStyle name="Normal 8 11 4" xfId="19751" xr:uid="{00000000-0005-0000-0000-0000E04D0000}"/>
    <cellStyle name="Normal 8 11 4 2" xfId="19752" xr:uid="{00000000-0005-0000-0000-0000E14D0000}"/>
    <cellStyle name="Normal 8 11 4 3" xfId="19753" xr:uid="{00000000-0005-0000-0000-0000E24D0000}"/>
    <cellStyle name="Normal 8 11 4 4" xfId="19754" xr:uid="{00000000-0005-0000-0000-0000E34D0000}"/>
    <cellStyle name="Normal 8 11 5" xfId="19755" xr:uid="{00000000-0005-0000-0000-0000E44D0000}"/>
    <cellStyle name="Normal 8 11 6" xfId="19756" xr:uid="{00000000-0005-0000-0000-0000E54D0000}"/>
    <cellStyle name="Normal 8 11 7" xfId="19757" xr:uid="{00000000-0005-0000-0000-0000E64D0000}"/>
    <cellStyle name="Normal 8 12" xfId="19758" xr:uid="{00000000-0005-0000-0000-0000E74D0000}"/>
    <cellStyle name="Normal 8 13" xfId="19759" xr:uid="{00000000-0005-0000-0000-0000E84D0000}"/>
    <cellStyle name="Normal 8 14" xfId="19760" xr:uid="{00000000-0005-0000-0000-0000E94D0000}"/>
    <cellStyle name="Normal 8 15" xfId="19761" xr:uid="{00000000-0005-0000-0000-0000EA4D0000}"/>
    <cellStyle name="Normal 8 16" xfId="19762" xr:uid="{00000000-0005-0000-0000-0000EB4D0000}"/>
    <cellStyle name="Normal 8 17" xfId="19763" xr:uid="{00000000-0005-0000-0000-0000EC4D0000}"/>
    <cellStyle name="Normal 8 18" xfId="19764" xr:uid="{00000000-0005-0000-0000-0000ED4D0000}"/>
    <cellStyle name="Normal 8 19" xfId="19765" xr:uid="{00000000-0005-0000-0000-0000EE4D0000}"/>
    <cellStyle name="Normal 8 2" xfId="19766" xr:uid="{00000000-0005-0000-0000-0000EF4D0000}"/>
    <cellStyle name="Normal 8 2 2" xfId="19767" xr:uid="{00000000-0005-0000-0000-0000F04D0000}"/>
    <cellStyle name="Normal 8 2 2 2" xfId="19768" xr:uid="{00000000-0005-0000-0000-0000F14D0000}"/>
    <cellStyle name="Normal 8 2 2 2 2" xfId="19769" xr:uid="{00000000-0005-0000-0000-0000F24D0000}"/>
    <cellStyle name="Normal 8 2 2 2 2 2" xfId="19770" xr:uid="{00000000-0005-0000-0000-0000F34D0000}"/>
    <cellStyle name="Normal 8 2 2 2 2 3" xfId="19771" xr:uid="{00000000-0005-0000-0000-0000F44D0000}"/>
    <cellStyle name="Normal 8 2 2 2 2 4" xfId="19772" xr:uid="{00000000-0005-0000-0000-0000F54D0000}"/>
    <cellStyle name="Normal 8 2 2 2 3" xfId="19773" xr:uid="{00000000-0005-0000-0000-0000F64D0000}"/>
    <cellStyle name="Normal 8 2 2 2 4" xfId="19774" xr:uid="{00000000-0005-0000-0000-0000F74D0000}"/>
    <cellStyle name="Normal 8 2 2 2 5" xfId="19775" xr:uid="{00000000-0005-0000-0000-0000F84D0000}"/>
    <cellStyle name="Normal 8 2 2 3" xfId="19776" xr:uid="{00000000-0005-0000-0000-0000F94D0000}"/>
    <cellStyle name="Normal 8 2 2 4" xfId="19777" xr:uid="{00000000-0005-0000-0000-0000FA4D0000}"/>
    <cellStyle name="Normal 8 2 2 4 2" xfId="19778" xr:uid="{00000000-0005-0000-0000-0000FB4D0000}"/>
    <cellStyle name="Normal 8 2 2 4 3" xfId="19779" xr:uid="{00000000-0005-0000-0000-0000FC4D0000}"/>
    <cellStyle name="Normal 8 2 2 4 4" xfId="19780" xr:uid="{00000000-0005-0000-0000-0000FD4D0000}"/>
    <cellStyle name="Normal 8 2 2 5" xfId="19781" xr:uid="{00000000-0005-0000-0000-0000FE4D0000}"/>
    <cellStyle name="Normal 8 2 2 6" xfId="19782" xr:uid="{00000000-0005-0000-0000-0000FF4D0000}"/>
    <cellStyle name="Normal 8 2 2 7" xfId="19783" xr:uid="{00000000-0005-0000-0000-0000004E0000}"/>
    <cellStyle name="Normal 8 2 3" xfId="19784" xr:uid="{00000000-0005-0000-0000-0000014E0000}"/>
    <cellStyle name="Normal 8 2 3 2" xfId="19785" xr:uid="{00000000-0005-0000-0000-0000024E0000}"/>
    <cellStyle name="Normal 8 2 3 2 2" xfId="19786" xr:uid="{00000000-0005-0000-0000-0000034E0000}"/>
    <cellStyle name="Normal 8 2 3 2 2 2" xfId="19787" xr:uid="{00000000-0005-0000-0000-0000044E0000}"/>
    <cellStyle name="Normal 8 2 3 2 2 3" xfId="19788" xr:uid="{00000000-0005-0000-0000-0000054E0000}"/>
    <cellStyle name="Normal 8 2 3 2 2 4" xfId="19789" xr:uid="{00000000-0005-0000-0000-0000064E0000}"/>
    <cellStyle name="Normal 8 2 3 2 3" xfId="19790" xr:uid="{00000000-0005-0000-0000-0000074E0000}"/>
    <cellStyle name="Normal 8 2 3 2 4" xfId="19791" xr:uid="{00000000-0005-0000-0000-0000084E0000}"/>
    <cellStyle name="Normal 8 2 3 2 5" xfId="19792" xr:uid="{00000000-0005-0000-0000-0000094E0000}"/>
    <cellStyle name="Normal 8 2 3 3" xfId="19793" xr:uid="{00000000-0005-0000-0000-00000A4E0000}"/>
    <cellStyle name="Normal 8 2 3 4" xfId="19794" xr:uid="{00000000-0005-0000-0000-00000B4E0000}"/>
    <cellStyle name="Normal 8 2 3 4 2" xfId="19795" xr:uid="{00000000-0005-0000-0000-00000C4E0000}"/>
    <cellStyle name="Normal 8 2 3 4 3" xfId="19796" xr:uid="{00000000-0005-0000-0000-00000D4E0000}"/>
    <cellStyle name="Normal 8 2 3 4 4" xfId="19797" xr:uid="{00000000-0005-0000-0000-00000E4E0000}"/>
    <cellStyle name="Normal 8 2 3 5" xfId="19798" xr:uid="{00000000-0005-0000-0000-00000F4E0000}"/>
    <cellStyle name="Normal 8 2 3 6" xfId="19799" xr:uid="{00000000-0005-0000-0000-0000104E0000}"/>
    <cellStyle name="Normal 8 2 3 7" xfId="19800" xr:uid="{00000000-0005-0000-0000-0000114E0000}"/>
    <cellStyle name="Normal 8 2 4" xfId="19801" xr:uid="{00000000-0005-0000-0000-0000124E0000}"/>
    <cellStyle name="Normal 8 20" xfId="19802" xr:uid="{00000000-0005-0000-0000-0000134E0000}"/>
    <cellStyle name="Normal 8 21" xfId="19803" xr:uid="{00000000-0005-0000-0000-0000144E0000}"/>
    <cellStyle name="Normal 8 22" xfId="19804" xr:uid="{00000000-0005-0000-0000-0000154E0000}"/>
    <cellStyle name="Normal 8 23" xfId="19805" xr:uid="{00000000-0005-0000-0000-0000164E0000}"/>
    <cellStyle name="Normal 8 24" xfId="19806" xr:uid="{00000000-0005-0000-0000-0000174E0000}"/>
    <cellStyle name="Normal 8 25" xfId="19807" xr:uid="{00000000-0005-0000-0000-0000184E0000}"/>
    <cellStyle name="Normal 8 26" xfId="19808" xr:uid="{00000000-0005-0000-0000-0000194E0000}"/>
    <cellStyle name="Normal 8 27" xfId="19809" xr:uid="{00000000-0005-0000-0000-00001A4E0000}"/>
    <cellStyle name="Normal 8 28" xfId="19810" xr:uid="{00000000-0005-0000-0000-00001B4E0000}"/>
    <cellStyle name="Normal 8 29" xfId="19811" xr:uid="{00000000-0005-0000-0000-00001C4E0000}"/>
    <cellStyle name="Normal 8 3" xfId="19812" xr:uid="{00000000-0005-0000-0000-00001D4E0000}"/>
    <cellStyle name="Normal 8 3 2" xfId="19813" xr:uid="{00000000-0005-0000-0000-00001E4E0000}"/>
    <cellStyle name="Normal 8 3 3" xfId="19814" xr:uid="{00000000-0005-0000-0000-00001F4E0000}"/>
    <cellStyle name="Normal 8 3 3 2" xfId="19815" xr:uid="{00000000-0005-0000-0000-0000204E0000}"/>
    <cellStyle name="Normal 8 3 4" xfId="19816" xr:uid="{00000000-0005-0000-0000-0000214E0000}"/>
    <cellStyle name="Normal 8 30" xfId="19817" xr:uid="{00000000-0005-0000-0000-0000224E0000}"/>
    <cellStyle name="Normal 8 31" xfId="19818" xr:uid="{00000000-0005-0000-0000-0000234E0000}"/>
    <cellStyle name="Normal 8 32" xfId="19819" xr:uid="{00000000-0005-0000-0000-0000244E0000}"/>
    <cellStyle name="Normal 8 33" xfId="19820" xr:uid="{00000000-0005-0000-0000-0000254E0000}"/>
    <cellStyle name="Normal 8 34" xfId="19821" xr:uid="{00000000-0005-0000-0000-0000264E0000}"/>
    <cellStyle name="Normal 8 35" xfId="19822" xr:uid="{00000000-0005-0000-0000-0000274E0000}"/>
    <cellStyle name="Normal 8 36" xfId="19823" xr:uid="{00000000-0005-0000-0000-0000284E0000}"/>
    <cellStyle name="Normal 8 37" xfId="19824" xr:uid="{00000000-0005-0000-0000-0000294E0000}"/>
    <cellStyle name="Normal 8 38" xfId="19825" xr:uid="{00000000-0005-0000-0000-00002A4E0000}"/>
    <cellStyle name="Normal 8 39" xfId="19826" xr:uid="{00000000-0005-0000-0000-00002B4E0000}"/>
    <cellStyle name="Normal 8 4" xfId="19827" xr:uid="{00000000-0005-0000-0000-00002C4E0000}"/>
    <cellStyle name="Normal 8 4 2" xfId="19828" xr:uid="{00000000-0005-0000-0000-00002D4E0000}"/>
    <cellStyle name="Normal 8 4 2 2" xfId="19829" xr:uid="{00000000-0005-0000-0000-00002E4E0000}"/>
    <cellStyle name="Normal 8 4 2 2 2" xfId="19830" xr:uid="{00000000-0005-0000-0000-00002F4E0000}"/>
    <cellStyle name="Normal 8 4 2 2 2 2" xfId="19831" xr:uid="{00000000-0005-0000-0000-0000304E0000}"/>
    <cellStyle name="Normal 8 4 2 2 2 3" xfId="19832" xr:uid="{00000000-0005-0000-0000-0000314E0000}"/>
    <cellStyle name="Normal 8 4 2 2 2 4" xfId="19833" xr:uid="{00000000-0005-0000-0000-0000324E0000}"/>
    <cellStyle name="Normal 8 4 2 2 3" xfId="19834" xr:uid="{00000000-0005-0000-0000-0000334E0000}"/>
    <cellStyle name="Normal 8 4 2 2 4" xfId="19835" xr:uid="{00000000-0005-0000-0000-0000344E0000}"/>
    <cellStyle name="Normal 8 4 2 2 5" xfId="19836" xr:uid="{00000000-0005-0000-0000-0000354E0000}"/>
    <cellStyle name="Normal 8 4 2 3" xfId="19837" xr:uid="{00000000-0005-0000-0000-0000364E0000}"/>
    <cellStyle name="Normal 8 4 2 4" xfId="19838" xr:uid="{00000000-0005-0000-0000-0000374E0000}"/>
    <cellStyle name="Normal 8 4 2 4 2" xfId="19839" xr:uid="{00000000-0005-0000-0000-0000384E0000}"/>
    <cellStyle name="Normal 8 4 2 4 3" xfId="19840" xr:uid="{00000000-0005-0000-0000-0000394E0000}"/>
    <cellStyle name="Normal 8 4 2 4 4" xfId="19841" xr:uid="{00000000-0005-0000-0000-00003A4E0000}"/>
    <cellStyle name="Normal 8 4 2 5" xfId="19842" xr:uid="{00000000-0005-0000-0000-00003B4E0000}"/>
    <cellStyle name="Normal 8 4 2 6" xfId="19843" xr:uid="{00000000-0005-0000-0000-00003C4E0000}"/>
    <cellStyle name="Normal 8 4 2 7" xfId="19844" xr:uid="{00000000-0005-0000-0000-00003D4E0000}"/>
    <cellStyle name="Normal 8 4 3" xfId="19845" xr:uid="{00000000-0005-0000-0000-00003E4E0000}"/>
    <cellStyle name="Normal 8 40" xfId="19846" xr:uid="{00000000-0005-0000-0000-00003F4E0000}"/>
    <cellStyle name="Normal 8 41" xfId="19847" xr:uid="{00000000-0005-0000-0000-0000404E0000}"/>
    <cellStyle name="Normal 8 42" xfId="19848" xr:uid="{00000000-0005-0000-0000-0000414E0000}"/>
    <cellStyle name="Normal 8 43" xfId="19849" xr:uid="{00000000-0005-0000-0000-0000424E0000}"/>
    <cellStyle name="Normal 8 44" xfId="19850" xr:uid="{00000000-0005-0000-0000-0000434E0000}"/>
    <cellStyle name="Normal 8 45" xfId="19851" xr:uid="{00000000-0005-0000-0000-0000444E0000}"/>
    <cellStyle name="Normal 8 46" xfId="19852" xr:uid="{00000000-0005-0000-0000-0000454E0000}"/>
    <cellStyle name="Normal 8 47" xfId="19853" xr:uid="{00000000-0005-0000-0000-0000464E0000}"/>
    <cellStyle name="Normal 8 48" xfId="19854" xr:uid="{00000000-0005-0000-0000-0000474E0000}"/>
    <cellStyle name="Normal 8 49" xfId="19855" xr:uid="{00000000-0005-0000-0000-0000484E0000}"/>
    <cellStyle name="Normal 8 5" xfId="19856" xr:uid="{00000000-0005-0000-0000-0000494E0000}"/>
    <cellStyle name="Normal 8 5 2" xfId="19857" xr:uid="{00000000-0005-0000-0000-00004A4E0000}"/>
    <cellStyle name="Normal 8 5 2 2" xfId="19858" xr:uid="{00000000-0005-0000-0000-00004B4E0000}"/>
    <cellStyle name="Normal 8 5 2 2 2" xfId="19859" xr:uid="{00000000-0005-0000-0000-00004C4E0000}"/>
    <cellStyle name="Normal 8 5 2 2 3" xfId="19860" xr:uid="{00000000-0005-0000-0000-00004D4E0000}"/>
    <cellStyle name="Normal 8 5 2 2 4" xfId="19861" xr:uid="{00000000-0005-0000-0000-00004E4E0000}"/>
    <cellStyle name="Normal 8 5 2 3" xfId="19862" xr:uid="{00000000-0005-0000-0000-00004F4E0000}"/>
    <cellStyle name="Normal 8 5 2 4" xfId="19863" xr:uid="{00000000-0005-0000-0000-0000504E0000}"/>
    <cellStyle name="Normal 8 5 2 5" xfId="19864" xr:uid="{00000000-0005-0000-0000-0000514E0000}"/>
    <cellStyle name="Normal 8 5 3" xfId="19865" xr:uid="{00000000-0005-0000-0000-0000524E0000}"/>
    <cellStyle name="Normal 8 5 4" xfId="19866" xr:uid="{00000000-0005-0000-0000-0000534E0000}"/>
    <cellStyle name="Normal 8 5 4 2" xfId="19867" xr:uid="{00000000-0005-0000-0000-0000544E0000}"/>
    <cellStyle name="Normal 8 5 4 3" xfId="19868" xr:uid="{00000000-0005-0000-0000-0000554E0000}"/>
    <cellStyle name="Normal 8 5 4 4" xfId="19869" xr:uid="{00000000-0005-0000-0000-0000564E0000}"/>
    <cellStyle name="Normal 8 5 5" xfId="19870" xr:uid="{00000000-0005-0000-0000-0000574E0000}"/>
    <cellStyle name="Normal 8 5 6" xfId="19871" xr:uid="{00000000-0005-0000-0000-0000584E0000}"/>
    <cellStyle name="Normal 8 5 7" xfId="19872" xr:uid="{00000000-0005-0000-0000-0000594E0000}"/>
    <cellStyle name="Normal 8 50" xfId="19873" xr:uid="{00000000-0005-0000-0000-00005A4E0000}"/>
    <cellStyle name="Normal 8 51" xfId="19874" xr:uid="{00000000-0005-0000-0000-00005B4E0000}"/>
    <cellStyle name="Normal 8 52" xfId="19875" xr:uid="{00000000-0005-0000-0000-00005C4E0000}"/>
    <cellStyle name="Normal 8 53" xfId="19876" xr:uid="{00000000-0005-0000-0000-00005D4E0000}"/>
    <cellStyle name="Normal 8 54" xfId="19877" xr:uid="{00000000-0005-0000-0000-00005E4E0000}"/>
    <cellStyle name="Normal 8 55" xfId="19878" xr:uid="{00000000-0005-0000-0000-00005F4E0000}"/>
    <cellStyle name="Normal 8 56" xfId="19879" xr:uid="{00000000-0005-0000-0000-0000604E0000}"/>
    <cellStyle name="Normal 8 57" xfId="19880" xr:uid="{00000000-0005-0000-0000-0000614E0000}"/>
    <cellStyle name="Normal 8 58" xfId="19881" xr:uid="{00000000-0005-0000-0000-0000624E0000}"/>
    <cellStyle name="Normal 8 59" xfId="19882" xr:uid="{00000000-0005-0000-0000-0000634E0000}"/>
    <cellStyle name="Normal 8 6" xfId="19883" xr:uid="{00000000-0005-0000-0000-0000644E0000}"/>
    <cellStyle name="Normal 8 6 2" xfId="19884" xr:uid="{00000000-0005-0000-0000-0000654E0000}"/>
    <cellStyle name="Normal 8 6 2 2" xfId="19885" xr:uid="{00000000-0005-0000-0000-0000664E0000}"/>
    <cellStyle name="Normal 8 6 2 2 2" xfId="19886" xr:uid="{00000000-0005-0000-0000-0000674E0000}"/>
    <cellStyle name="Normal 8 6 2 2 3" xfId="19887" xr:uid="{00000000-0005-0000-0000-0000684E0000}"/>
    <cellStyle name="Normal 8 6 2 2 4" xfId="19888" xr:uid="{00000000-0005-0000-0000-0000694E0000}"/>
    <cellStyle name="Normal 8 6 2 3" xfId="19889" xr:uid="{00000000-0005-0000-0000-00006A4E0000}"/>
    <cellStyle name="Normal 8 6 2 4" xfId="19890" xr:uid="{00000000-0005-0000-0000-00006B4E0000}"/>
    <cellStyle name="Normal 8 6 2 5" xfId="19891" xr:uid="{00000000-0005-0000-0000-00006C4E0000}"/>
    <cellStyle name="Normal 8 6 3" xfId="19892" xr:uid="{00000000-0005-0000-0000-00006D4E0000}"/>
    <cellStyle name="Normal 8 6 4" xfId="19893" xr:uid="{00000000-0005-0000-0000-00006E4E0000}"/>
    <cellStyle name="Normal 8 6 4 2" xfId="19894" xr:uid="{00000000-0005-0000-0000-00006F4E0000}"/>
    <cellStyle name="Normal 8 6 4 3" xfId="19895" xr:uid="{00000000-0005-0000-0000-0000704E0000}"/>
    <cellStyle name="Normal 8 6 4 4" xfId="19896" xr:uid="{00000000-0005-0000-0000-0000714E0000}"/>
    <cellStyle name="Normal 8 6 5" xfId="19897" xr:uid="{00000000-0005-0000-0000-0000724E0000}"/>
    <cellStyle name="Normal 8 6 6" xfId="19898" xr:uid="{00000000-0005-0000-0000-0000734E0000}"/>
    <cellStyle name="Normal 8 6 7" xfId="19899" xr:uid="{00000000-0005-0000-0000-0000744E0000}"/>
    <cellStyle name="Normal 8 60" xfId="19900" xr:uid="{00000000-0005-0000-0000-0000754E0000}"/>
    <cellStyle name="Normal 8 61" xfId="19901" xr:uid="{00000000-0005-0000-0000-0000764E0000}"/>
    <cellStyle name="Normal 8 62" xfId="19902" xr:uid="{00000000-0005-0000-0000-0000774E0000}"/>
    <cellStyle name="Normal 8 63" xfId="19903" xr:uid="{00000000-0005-0000-0000-0000784E0000}"/>
    <cellStyle name="Normal 8 64" xfId="19904" xr:uid="{00000000-0005-0000-0000-0000794E0000}"/>
    <cellStyle name="Normal 8 65" xfId="19905" xr:uid="{00000000-0005-0000-0000-00007A4E0000}"/>
    <cellStyle name="Normal 8 66" xfId="19906" xr:uid="{00000000-0005-0000-0000-00007B4E0000}"/>
    <cellStyle name="Normal 8 67" xfId="19907" xr:uid="{00000000-0005-0000-0000-00007C4E0000}"/>
    <cellStyle name="Normal 8 68" xfId="19908" xr:uid="{00000000-0005-0000-0000-00007D4E0000}"/>
    <cellStyle name="Normal 8 69" xfId="19909" xr:uid="{00000000-0005-0000-0000-00007E4E0000}"/>
    <cellStyle name="Normal 8 7" xfId="19910" xr:uid="{00000000-0005-0000-0000-00007F4E0000}"/>
    <cellStyle name="Normal 8 7 2" xfId="19911" xr:uid="{00000000-0005-0000-0000-0000804E0000}"/>
    <cellStyle name="Normal 8 7 2 2" xfId="19912" xr:uid="{00000000-0005-0000-0000-0000814E0000}"/>
    <cellStyle name="Normal 8 7 2 2 2" xfId="19913" xr:uid="{00000000-0005-0000-0000-0000824E0000}"/>
    <cellStyle name="Normal 8 7 2 2 3" xfId="19914" xr:uid="{00000000-0005-0000-0000-0000834E0000}"/>
    <cellStyle name="Normal 8 7 2 2 4" xfId="19915" xr:uid="{00000000-0005-0000-0000-0000844E0000}"/>
    <cellStyle name="Normal 8 7 2 3" xfId="19916" xr:uid="{00000000-0005-0000-0000-0000854E0000}"/>
    <cellStyle name="Normal 8 7 2 4" xfId="19917" xr:uid="{00000000-0005-0000-0000-0000864E0000}"/>
    <cellStyle name="Normal 8 7 2 5" xfId="19918" xr:uid="{00000000-0005-0000-0000-0000874E0000}"/>
    <cellStyle name="Normal 8 7 3" xfId="19919" xr:uid="{00000000-0005-0000-0000-0000884E0000}"/>
    <cellStyle name="Normal 8 7 4" xfId="19920" xr:uid="{00000000-0005-0000-0000-0000894E0000}"/>
    <cellStyle name="Normal 8 7 4 2" xfId="19921" xr:uid="{00000000-0005-0000-0000-00008A4E0000}"/>
    <cellStyle name="Normal 8 7 4 3" xfId="19922" xr:uid="{00000000-0005-0000-0000-00008B4E0000}"/>
    <cellStyle name="Normal 8 7 4 4" xfId="19923" xr:uid="{00000000-0005-0000-0000-00008C4E0000}"/>
    <cellStyle name="Normal 8 7 5" xfId="19924" xr:uid="{00000000-0005-0000-0000-00008D4E0000}"/>
    <cellStyle name="Normal 8 7 6" xfId="19925" xr:uid="{00000000-0005-0000-0000-00008E4E0000}"/>
    <cellStyle name="Normal 8 7 7" xfId="19926" xr:uid="{00000000-0005-0000-0000-00008F4E0000}"/>
    <cellStyle name="Normal 8 70" xfId="19927" xr:uid="{00000000-0005-0000-0000-0000904E0000}"/>
    <cellStyle name="Normal 8 71" xfId="19928" xr:uid="{00000000-0005-0000-0000-0000914E0000}"/>
    <cellStyle name="Normal 8 72" xfId="19929" xr:uid="{00000000-0005-0000-0000-0000924E0000}"/>
    <cellStyle name="Normal 8 73" xfId="19930" xr:uid="{00000000-0005-0000-0000-0000934E0000}"/>
    <cellStyle name="Normal 8 74" xfId="19931" xr:uid="{00000000-0005-0000-0000-0000944E0000}"/>
    <cellStyle name="Normal 8 75" xfId="19932" xr:uid="{00000000-0005-0000-0000-0000954E0000}"/>
    <cellStyle name="Normal 8 76" xfId="19933" xr:uid="{00000000-0005-0000-0000-0000964E0000}"/>
    <cellStyle name="Normal 8 77" xfId="19934" xr:uid="{00000000-0005-0000-0000-0000974E0000}"/>
    <cellStyle name="Normal 8 78" xfId="19935" xr:uid="{00000000-0005-0000-0000-0000984E0000}"/>
    <cellStyle name="Normal 8 79" xfId="19936" xr:uid="{00000000-0005-0000-0000-0000994E0000}"/>
    <cellStyle name="Normal 8 8" xfId="19937" xr:uid="{00000000-0005-0000-0000-00009A4E0000}"/>
    <cellStyle name="Normal 8 8 2" xfId="19938" xr:uid="{00000000-0005-0000-0000-00009B4E0000}"/>
    <cellStyle name="Normal 8 8 2 2" xfId="19939" xr:uid="{00000000-0005-0000-0000-00009C4E0000}"/>
    <cellStyle name="Normal 8 8 2 2 2" xfId="19940" xr:uid="{00000000-0005-0000-0000-00009D4E0000}"/>
    <cellStyle name="Normal 8 8 2 2 3" xfId="19941" xr:uid="{00000000-0005-0000-0000-00009E4E0000}"/>
    <cellStyle name="Normal 8 8 2 2 4" xfId="19942" xr:uid="{00000000-0005-0000-0000-00009F4E0000}"/>
    <cellStyle name="Normal 8 8 2 3" xfId="19943" xr:uid="{00000000-0005-0000-0000-0000A04E0000}"/>
    <cellStyle name="Normal 8 8 2 4" xfId="19944" xr:uid="{00000000-0005-0000-0000-0000A14E0000}"/>
    <cellStyle name="Normal 8 8 2 5" xfId="19945" xr:uid="{00000000-0005-0000-0000-0000A24E0000}"/>
    <cellStyle name="Normal 8 8 3" xfId="19946" xr:uid="{00000000-0005-0000-0000-0000A34E0000}"/>
    <cellStyle name="Normal 8 8 4" xfId="19947" xr:uid="{00000000-0005-0000-0000-0000A44E0000}"/>
    <cellStyle name="Normal 8 8 4 2" xfId="19948" xr:uid="{00000000-0005-0000-0000-0000A54E0000}"/>
    <cellStyle name="Normal 8 8 4 3" xfId="19949" xr:uid="{00000000-0005-0000-0000-0000A64E0000}"/>
    <cellStyle name="Normal 8 8 4 4" xfId="19950" xr:uid="{00000000-0005-0000-0000-0000A74E0000}"/>
    <cellStyle name="Normal 8 8 5" xfId="19951" xr:uid="{00000000-0005-0000-0000-0000A84E0000}"/>
    <cellStyle name="Normal 8 8 6" xfId="19952" xr:uid="{00000000-0005-0000-0000-0000A94E0000}"/>
    <cellStyle name="Normal 8 8 7" xfId="19953" xr:uid="{00000000-0005-0000-0000-0000AA4E0000}"/>
    <cellStyle name="Normal 8 80" xfId="19954" xr:uid="{00000000-0005-0000-0000-0000AB4E0000}"/>
    <cellStyle name="Normal 8 81" xfId="19955" xr:uid="{00000000-0005-0000-0000-0000AC4E0000}"/>
    <cellStyle name="Normal 8 82" xfId="19956" xr:uid="{00000000-0005-0000-0000-0000AD4E0000}"/>
    <cellStyle name="Normal 8 83" xfId="19957" xr:uid="{00000000-0005-0000-0000-0000AE4E0000}"/>
    <cellStyle name="Normal 8 84" xfId="19958" xr:uid="{00000000-0005-0000-0000-0000AF4E0000}"/>
    <cellStyle name="Normal 8 85" xfId="19959" xr:uid="{00000000-0005-0000-0000-0000B04E0000}"/>
    <cellStyle name="Normal 8 86" xfId="19960" xr:uid="{00000000-0005-0000-0000-0000B14E0000}"/>
    <cellStyle name="Normal 8 87" xfId="19961" xr:uid="{00000000-0005-0000-0000-0000B24E0000}"/>
    <cellStyle name="Normal 8 88" xfId="19962" xr:uid="{00000000-0005-0000-0000-0000B34E0000}"/>
    <cellStyle name="Normal 8 89" xfId="19963" xr:uid="{00000000-0005-0000-0000-0000B44E0000}"/>
    <cellStyle name="Normal 8 9" xfId="19964" xr:uid="{00000000-0005-0000-0000-0000B54E0000}"/>
    <cellStyle name="Normal 8 9 2" xfId="19965" xr:uid="{00000000-0005-0000-0000-0000B64E0000}"/>
    <cellStyle name="Normal 8 90" xfId="19966" xr:uid="{00000000-0005-0000-0000-0000B74E0000}"/>
    <cellStyle name="Normal 8 91" xfId="19967" xr:uid="{00000000-0005-0000-0000-0000B84E0000}"/>
    <cellStyle name="Normal 8 92" xfId="19968" xr:uid="{00000000-0005-0000-0000-0000B94E0000}"/>
    <cellStyle name="Normal 8 93" xfId="19969" xr:uid="{00000000-0005-0000-0000-0000BA4E0000}"/>
    <cellStyle name="Normal 8 94" xfId="19970" xr:uid="{00000000-0005-0000-0000-0000BB4E0000}"/>
    <cellStyle name="Normal 8 95" xfId="19971" xr:uid="{00000000-0005-0000-0000-0000BC4E0000}"/>
    <cellStyle name="Normal 8 95 2" xfId="19972" xr:uid="{00000000-0005-0000-0000-0000BD4E0000}"/>
    <cellStyle name="Normal 8 95 3" xfId="19973" xr:uid="{00000000-0005-0000-0000-0000BE4E0000}"/>
    <cellStyle name="Normal 8 95 4" xfId="19974" xr:uid="{00000000-0005-0000-0000-0000BF4E0000}"/>
    <cellStyle name="Normal 80" xfId="19975" xr:uid="{00000000-0005-0000-0000-0000C04E0000}"/>
    <cellStyle name="Normal 80 2" xfId="19976" xr:uid="{00000000-0005-0000-0000-0000C14E0000}"/>
    <cellStyle name="Normal 80 3" xfId="19977" xr:uid="{00000000-0005-0000-0000-0000C24E0000}"/>
    <cellStyle name="Normal 80 4" xfId="19978" xr:uid="{00000000-0005-0000-0000-0000C34E0000}"/>
    <cellStyle name="Normal 81" xfId="19979" xr:uid="{00000000-0005-0000-0000-0000C44E0000}"/>
    <cellStyle name="Normal 81 2" xfId="19980" xr:uid="{00000000-0005-0000-0000-0000C54E0000}"/>
    <cellStyle name="Normal 81 3" xfId="19981" xr:uid="{00000000-0005-0000-0000-0000C64E0000}"/>
    <cellStyle name="Normal 81 4" xfId="19982" xr:uid="{00000000-0005-0000-0000-0000C74E0000}"/>
    <cellStyle name="Normal 82" xfId="19983" xr:uid="{00000000-0005-0000-0000-0000C84E0000}"/>
    <cellStyle name="Normal 82 2" xfId="19984" xr:uid="{00000000-0005-0000-0000-0000C94E0000}"/>
    <cellStyle name="Normal 82 3" xfId="19985" xr:uid="{00000000-0005-0000-0000-0000CA4E0000}"/>
    <cellStyle name="Normal 82 4" xfId="19986" xr:uid="{00000000-0005-0000-0000-0000CB4E0000}"/>
    <cellStyle name="Normal 83" xfId="19987" xr:uid="{00000000-0005-0000-0000-0000CC4E0000}"/>
    <cellStyle name="Normal 83 2" xfId="19988" xr:uid="{00000000-0005-0000-0000-0000CD4E0000}"/>
    <cellStyle name="Normal 83 3" xfId="19989" xr:uid="{00000000-0005-0000-0000-0000CE4E0000}"/>
    <cellStyle name="Normal 83 4" xfId="19990" xr:uid="{00000000-0005-0000-0000-0000CF4E0000}"/>
    <cellStyle name="Normal 84" xfId="19991" xr:uid="{00000000-0005-0000-0000-0000D04E0000}"/>
    <cellStyle name="Normal 84 2" xfId="19992" xr:uid="{00000000-0005-0000-0000-0000D14E0000}"/>
    <cellStyle name="Normal 84 3" xfId="19993" xr:uid="{00000000-0005-0000-0000-0000D24E0000}"/>
    <cellStyle name="Normal 84 4" xfId="19994" xr:uid="{00000000-0005-0000-0000-0000D34E0000}"/>
    <cellStyle name="Normal 85" xfId="19995" xr:uid="{00000000-0005-0000-0000-0000D44E0000}"/>
    <cellStyle name="Normal 85 2" xfId="19996" xr:uid="{00000000-0005-0000-0000-0000D54E0000}"/>
    <cellStyle name="Normal 85 3" xfId="19997" xr:uid="{00000000-0005-0000-0000-0000D64E0000}"/>
    <cellStyle name="Normal 85 4" xfId="19998" xr:uid="{00000000-0005-0000-0000-0000D74E0000}"/>
    <cellStyle name="Normal 86" xfId="19999" xr:uid="{00000000-0005-0000-0000-0000D84E0000}"/>
    <cellStyle name="Normal 86 2" xfId="20000" xr:uid="{00000000-0005-0000-0000-0000D94E0000}"/>
    <cellStyle name="Normal 86 3" xfId="20001" xr:uid="{00000000-0005-0000-0000-0000DA4E0000}"/>
    <cellStyle name="Normal 86 4" xfId="20002" xr:uid="{00000000-0005-0000-0000-0000DB4E0000}"/>
    <cellStyle name="Normal 87" xfId="20003" xr:uid="{00000000-0005-0000-0000-0000DC4E0000}"/>
    <cellStyle name="Normal 87 2" xfId="20004" xr:uid="{00000000-0005-0000-0000-0000DD4E0000}"/>
    <cellStyle name="Normal 87 3" xfId="20005" xr:uid="{00000000-0005-0000-0000-0000DE4E0000}"/>
    <cellStyle name="Normal 87 4" xfId="20006" xr:uid="{00000000-0005-0000-0000-0000DF4E0000}"/>
    <cellStyle name="Normal 88" xfId="20007" xr:uid="{00000000-0005-0000-0000-0000E04E0000}"/>
    <cellStyle name="Normal 88 2" xfId="20008" xr:uid="{00000000-0005-0000-0000-0000E14E0000}"/>
    <cellStyle name="Normal 88 3" xfId="20009" xr:uid="{00000000-0005-0000-0000-0000E24E0000}"/>
    <cellStyle name="Normal 88 4" xfId="20010" xr:uid="{00000000-0005-0000-0000-0000E34E0000}"/>
    <cellStyle name="Normal 89" xfId="20011" xr:uid="{00000000-0005-0000-0000-0000E44E0000}"/>
    <cellStyle name="Normal 89 2" xfId="20012" xr:uid="{00000000-0005-0000-0000-0000E54E0000}"/>
    <cellStyle name="Normal 89 3" xfId="20013" xr:uid="{00000000-0005-0000-0000-0000E64E0000}"/>
    <cellStyle name="Normal 89 4" xfId="20014" xr:uid="{00000000-0005-0000-0000-0000E74E0000}"/>
    <cellStyle name="Normal 9" xfId="20015" xr:uid="{00000000-0005-0000-0000-0000E84E0000}"/>
    <cellStyle name="Normal 9 10" xfId="20016" xr:uid="{00000000-0005-0000-0000-0000E94E0000}"/>
    <cellStyle name="Normal 9 10 2" xfId="20017" xr:uid="{00000000-0005-0000-0000-0000EA4E0000}"/>
    <cellStyle name="Normal 9 11" xfId="20018" xr:uid="{00000000-0005-0000-0000-0000EB4E0000}"/>
    <cellStyle name="Normal 9 11 2" xfId="20019" xr:uid="{00000000-0005-0000-0000-0000EC4E0000}"/>
    <cellStyle name="Normal 9 11 3" xfId="20020" xr:uid="{00000000-0005-0000-0000-0000ED4E0000}"/>
    <cellStyle name="Normal 9 11 3 2" xfId="20021" xr:uid="{00000000-0005-0000-0000-0000EE4E0000}"/>
    <cellStyle name="Normal 9 11 3 3" xfId="20022" xr:uid="{00000000-0005-0000-0000-0000EF4E0000}"/>
    <cellStyle name="Normal 9 11 3 4" xfId="20023" xr:uid="{00000000-0005-0000-0000-0000F04E0000}"/>
    <cellStyle name="Normal 9 11 4" xfId="20024" xr:uid="{00000000-0005-0000-0000-0000F14E0000}"/>
    <cellStyle name="Normal 9 11 5" xfId="20025" xr:uid="{00000000-0005-0000-0000-0000F24E0000}"/>
    <cellStyle name="Normal 9 11 6" xfId="20026" xr:uid="{00000000-0005-0000-0000-0000F34E0000}"/>
    <cellStyle name="Normal 9 12" xfId="20027" xr:uid="{00000000-0005-0000-0000-0000F44E0000}"/>
    <cellStyle name="Normal 9 13" xfId="20028" xr:uid="{00000000-0005-0000-0000-0000F54E0000}"/>
    <cellStyle name="Normal 9 14" xfId="20029" xr:uid="{00000000-0005-0000-0000-0000F64E0000}"/>
    <cellStyle name="Normal 9 15" xfId="20030" xr:uid="{00000000-0005-0000-0000-0000F74E0000}"/>
    <cellStyle name="Normal 9 16" xfId="20031" xr:uid="{00000000-0005-0000-0000-0000F84E0000}"/>
    <cellStyle name="Normal 9 17" xfId="20032" xr:uid="{00000000-0005-0000-0000-0000F94E0000}"/>
    <cellStyle name="Normal 9 18" xfId="20033" xr:uid="{00000000-0005-0000-0000-0000FA4E0000}"/>
    <cellStyle name="Normal 9 19" xfId="20034" xr:uid="{00000000-0005-0000-0000-0000FB4E0000}"/>
    <cellStyle name="Normal 9 2" xfId="20035" xr:uid="{00000000-0005-0000-0000-0000FC4E0000}"/>
    <cellStyle name="Normal 9 2 2" xfId="20036" xr:uid="{00000000-0005-0000-0000-0000FD4E0000}"/>
    <cellStyle name="Normal 9 2 3" xfId="20037" xr:uid="{00000000-0005-0000-0000-0000FE4E0000}"/>
    <cellStyle name="Normal 9 2 3 2" xfId="20038" xr:uid="{00000000-0005-0000-0000-0000FF4E0000}"/>
    <cellStyle name="Normal 9 2 3 2 2" xfId="20039" xr:uid="{00000000-0005-0000-0000-0000004F0000}"/>
    <cellStyle name="Normal 9 2 3 2 2 2" xfId="20040" xr:uid="{00000000-0005-0000-0000-0000014F0000}"/>
    <cellStyle name="Normal 9 2 3 2 2 3" xfId="20041" xr:uid="{00000000-0005-0000-0000-0000024F0000}"/>
    <cellStyle name="Normal 9 2 3 2 2 4" xfId="20042" xr:uid="{00000000-0005-0000-0000-0000034F0000}"/>
    <cellStyle name="Normal 9 2 3 2 3" xfId="20043" xr:uid="{00000000-0005-0000-0000-0000044F0000}"/>
    <cellStyle name="Normal 9 2 3 2 4" xfId="20044" xr:uid="{00000000-0005-0000-0000-0000054F0000}"/>
    <cellStyle name="Normal 9 2 3 2 5" xfId="20045" xr:uid="{00000000-0005-0000-0000-0000064F0000}"/>
    <cellStyle name="Normal 9 2 3 3" xfId="20046" xr:uid="{00000000-0005-0000-0000-0000074F0000}"/>
    <cellStyle name="Normal 9 2 3 4" xfId="20047" xr:uid="{00000000-0005-0000-0000-0000084F0000}"/>
    <cellStyle name="Normal 9 2 3 4 2" xfId="20048" xr:uid="{00000000-0005-0000-0000-0000094F0000}"/>
    <cellStyle name="Normal 9 2 3 4 3" xfId="20049" xr:uid="{00000000-0005-0000-0000-00000A4F0000}"/>
    <cellStyle name="Normal 9 2 3 4 4" xfId="20050" xr:uid="{00000000-0005-0000-0000-00000B4F0000}"/>
    <cellStyle name="Normal 9 2 3 5" xfId="20051" xr:uid="{00000000-0005-0000-0000-00000C4F0000}"/>
    <cellStyle name="Normal 9 2 3 6" xfId="20052" xr:uid="{00000000-0005-0000-0000-00000D4F0000}"/>
    <cellStyle name="Normal 9 2 3 7" xfId="20053" xr:uid="{00000000-0005-0000-0000-00000E4F0000}"/>
    <cellStyle name="Normal 9 2 4" xfId="20054" xr:uid="{00000000-0005-0000-0000-00000F4F0000}"/>
    <cellStyle name="Normal 9 20" xfId="20055" xr:uid="{00000000-0005-0000-0000-0000104F0000}"/>
    <cellStyle name="Normal 9 21" xfId="20056" xr:uid="{00000000-0005-0000-0000-0000114F0000}"/>
    <cellStyle name="Normal 9 22" xfId="20057" xr:uid="{00000000-0005-0000-0000-0000124F0000}"/>
    <cellStyle name="Normal 9 23" xfId="20058" xr:uid="{00000000-0005-0000-0000-0000134F0000}"/>
    <cellStyle name="Normal 9 24" xfId="20059" xr:uid="{00000000-0005-0000-0000-0000144F0000}"/>
    <cellStyle name="Normal 9 25" xfId="20060" xr:uid="{00000000-0005-0000-0000-0000154F0000}"/>
    <cellStyle name="Normal 9 26" xfId="20061" xr:uid="{00000000-0005-0000-0000-0000164F0000}"/>
    <cellStyle name="Normal 9 27" xfId="20062" xr:uid="{00000000-0005-0000-0000-0000174F0000}"/>
    <cellStyle name="Normal 9 28" xfId="20063" xr:uid="{00000000-0005-0000-0000-0000184F0000}"/>
    <cellStyle name="Normal 9 29" xfId="20064" xr:uid="{00000000-0005-0000-0000-0000194F0000}"/>
    <cellStyle name="Normal 9 3" xfId="20065" xr:uid="{00000000-0005-0000-0000-00001A4F0000}"/>
    <cellStyle name="Normal 9 3 2" xfId="20066" xr:uid="{00000000-0005-0000-0000-00001B4F0000}"/>
    <cellStyle name="Normal 9 3 2 2" xfId="20067" xr:uid="{00000000-0005-0000-0000-00001C4F0000}"/>
    <cellStyle name="Normal 9 3 2 2 2" xfId="20068" xr:uid="{00000000-0005-0000-0000-00001D4F0000}"/>
    <cellStyle name="Normal 9 3 2 2 2 2" xfId="20069" xr:uid="{00000000-0005-0000-0000-00001E4F0000}"/>
    <cellStyle name="Normal 9 3 2 2 2 3" xfId="20070" xr:uid="{00000000-0005-0000-0000-00001F4F0000}"/>
    <cellStyle name="Normal 9 3 2 2 2 4" xfId="20071" xr:uid="{00000000-0005-0000-0000-0000204F0000}"/>
    <cellStyle name="Normal 9 3 2 2 3" xfId="20072" xr:uid="{00000000-0005-0000-0000-0000214F0000}"/>
    <cellStyle name="Normal 9 3 2 2 4" xfId="20073" xr:uid="{00000000-0005-0000-0000-0000224F0000}"/>
    <cellStyle name="Normal 9 3 2 2 5" xfId="20074" xr:uid="{00000000-0005-0000-0000-0000234F0000}"/>
    <cellStyle name="Normal 9 3 2 3" xfId="20075" xr:uid="{00000000-0005-0000-0000-0000244F0000}"/>
    <cellStyle name="Normal 9 3 2 4" xfId="20076" xr:uid="{00000000-0005-0000-0000-0000254F0000}"/>
    <cellStyle name="Normal 9 3 2 4 2" xfId="20077" xr:uid="{00000000-0005-0000-0000-0000264F0000}"/>
    <cellStyle name="Normal 9 3 2 4 3" xfId="20078" xr:uid="{00000000-0005-0000-0000-0000274F0000}"/>
    <cellStyle name="Normal 9 3 2 4 4" xfId="20079" xr:uid="{00000000-0005-0000-0000-0000284F0000}"/>
    <cellStyle name="Normal 9 3 2 5" xfId="20080" xr:uid="{00000000-0005-0000-0000-0000294F0000}"/>
    <cellStyle name="Normal 9 3 2 6" xfId="20081" xr:uid="{00000000-0005-0000-0000-00002A4F0000}"/>
    <cellStyle name="Normal 9 3 2 7" xfId="20082" xr:uid="{00000000-0005-0000-0000-00002B4F0000}"/>
    <cellStyle name="Normal 9 3 3" xfId="20083" xr:uid="{00000000-0005-0000-0000-00002C4F0000}"/>
    <cellStyle name="Normal 9 3 4" xfId="20084" xr:uid="{00000000-0005-0000-0000-00002D4F0000}"/>
    <cellStyle name="Normal 9 30" xfId="20085" xr:uid="{00000000-0005-0000-0000-00002E4F0000}"/>
    <cellStyle name="Normal 9 31" xfId="20086" xr:uid="{00000000-0005-0000-0000-00002F4F0000}"/>
    <cellStyle name="Normal 9 32" xfId="20087" xr:uid="{00000000-0005-0000-0000-0000304F0000}"/>
    <cellStyle name="Normal 9 33" xfId="20088" xr:uid="{00000000-0005-0000-0000-0000314F0000}"/>
    <cellStyle name="Normal 9 34" xfId="20089" xr:uid="{00000000-0005-0000-0000-0000324F0000}"/>
    <cellStyle name="Normal 9 35" xfId="20090" xr:uid="{00000000-0005-0000-0000-0000334F0000}"/>
    <cellStyle name="Normal 9 36" xfId="20091" xr:uid="{00000000-0005-0000-0000-0000344F0000}"/>
    <cellStyle name="Normal 9 37" xfId="20092" xr:uid="{00000000-0005-0000-0000-0000354F0000}"/>
    <cellStyle name="Normal 9 38" xfId="20093" xr:uid="{00000000-0005-0000-0000-0000364F0000}"/>
    <cellStyle name="Normal 9 39" xfId="20094" xr:uid="{00000000-0005-0000-0000-0000374F0000}"/>
    <cellStyle name="Normal 9 4" xfId="20095" xr:uid="{00000000-0005-0000-0000-0000384F0000}"/>
    <cellStyle name="Normal 9 4 2" xfId="20096" xr:uid="{00000000-0005-0000-0000-0000394F0000}"/>
    <cellStyle name="Normal 9 4 3" xfId="20097" xr:uid="{00000000-0005-0000-0000-00003A4F0000}"/>
    <cellStyle name="Normal 9 4 3 2" xfId="20098" xr:uid="{00000000-0005-0000-0000-00003B4F0000}"/>
    <cellStyle name="Normal 9 4 3 2 2" xfId="20099" xr:uid="{00000000-0005-0000-0000-00003C4F0000}"/>
    <cellStyle name="Normal 9 4 3 2 2 2" xfId="20100" xr:uid="{00000000-0005-0000-0000-00003D4F0000}"/>
    <cellStyle name="Normal 9 4 3 2 2 3" xfId="20101" xr:uid="{00000000-0005-0000-0000-00003E4F0000}"/>
    <cellStyle name="Normal 9 4 3 2 2 4" xfId="20102" xr:uid="{00000000-0005-0000-0000-00003F4F0000}"/>
    <cellStyle name="Normal 9 4 3 2 3" xfId="20103" xr:uid="{00000000-0005-0000-0000-0000404F0000}"/>
    <cellStyle name="Normal 9 4 3 2 4" xfId="20104" xr:uid="{00000000-0005-0000-0000-0000414F0000}"/>
    <cellStyle name="Normal 9 4 3 2 5" xfId="20105" xr:uid="{00000000-0005-0000-0000-0000424F0000}"/>
    <cellStyle name="Normal 9 4 3 3" xfId="20106" xr:uid="{00000000-0005-0000-0000-0000434F0000}"/>
    <cellStyle name="Normal 9 4 3 4" xfId="20107" xr:uid="{00000000-0005-0000-0000-0000444F0000}"/>
    <cellStyle name="Normal 9 4 3 4 2" xfId="20108" xr:uid="{00000000-0005-0000-0000-0000454F0000}"/>
    <cellStyle name="Normal 9 4 3 4 3" xfId="20109" xr:uid="{00000000-0005-0000-0000-0000464F0000}"/>
    <cellStyle name="Normal 9 4 3 4 4" xfId="20110" xr:uid="{00000000-0005-0000-0000-0000474F0000}"/>
    <cellStyle name="Normal 9 4 3 5" xfId="20111" xr:uid="{00000000-0005-0000-0000-0000484F0000}"/>
    <cellStyle name="Normal 9 4 3 6" xfId="20112" xr:uid="{00000000-0005-0000-0000-0000494F0000}"/>
    <cellStyle name="Normal 9 4 3 7" xfId="20113" xr:uid="{00000000-0005-0000-0000-00004A4F0000}"/>
    <cellStyle name="Normal 9 4 4" xfId="20114" xr:uid="{00000000-0005-0000-0000-00004B4F0000}"/>
    <cellStyle name="Normal 9 40" xfId="20115" xr:uid="{00000000-0005-0000-0000-00004C4F0000}"/>
    <cellStyle name="Normal 9 41" xfId="20116" xr:uid="{00000000-0005-0000-0000-00004D4F0000}"/>
    <cellStyle name="Normal 9 42" xfId="20117" xr:uid="{00000000-0005-0000-0000-00004E4F0000}"/>
    <cellStyle name="Normal 9 43" xfId="20118" xr:uid="{00000000-0005-0000-0000-00004F4F0000}"/>
    <cellStyle name="Normal 9 44" xfId="20119" xr:uid="{00000000-0005-0000-0000-0000504F0000}"/>
    <cellStyle name="Normal 9 45" xfId="20120" xr:uid="{00000000-0005-0000-0000-0000514F0000}"/>
    <cellStyle name="Normal 9 46" xfId="20121" xr:uid="{00000000-0005-0000-0000-0000524F0000}"/>
    <cellStyle name="Normal 9 47" xfId="20122" xr:uid="{00000000-0005-0000-0000-0000534F0000}"/>
    <cellStyle name="Normal 9 48" xfId="20123" xr:uid="{00000000-0005-0000-0000-0000544F0000}"/>
    <cellStyle name="Normal 9 49" xfId="20124" xr:uid="{00000000-0005-0000-0000-0000554F0000}"/>
    <cellStyle name="Normal 9 5" xfId="20125" xr:uid="{00000000-0005-0000-0000-0000564F0000}"/>
    <cellStyle name="Normal 9 5 10" xfId="20126" xr:uid="{00000000-0005-0000-0000-0000574F0000}"/>
    <cellStyle name="Normal 9 5 2" xfId="20127" xr:uid="{00000000-0005-0000-0000-0000584F0000}"/>
    <cellStyle name="Normal 9 5 2 2" xfId="20128" xr:uid="{00000000-0005-0000-0000-0000594F0000}"/>
    <cellStyle name="Normal 9 5 2 2 2" xfId="20129" xr:uid="{00000000-0005-0000-0000-00005A4F0000}"/>
    <cellStyle name="Normal 9 5 2 2 2 2" xfId="20130" xr:uid="{00000000-0005-0000-0000-00005B4F0000}"/>
    <cellStyle name="Normal 9 5 2 2 2 3" xfId="20131" xr:uid="{00000000-0005-0000-0000-00005C4F0000}"/>
    <cellStyle name="Normal 9 5 2 2 2 4" xfId="20132" xr:uid="{00000000-0005-0000-0000-00005D4F0000}"/>
    <cellStyle name="Normal 9 5 2 2 3" xfId="20133" xr:uid="{00000000-0005-0000-0000-00005E4F0000}"/>
    <cellStyle name="Normal 9 5 2 2 4" xfId="20134" xr:uid="{00000000-0005-0000-0000-00005F4F0000}"/>
    <cellStyle name="Normal 9 5 2 2 5" xfId="20135" xr:uid="{00000000-0005-0000-0000-0000604F0000}"/>
    <cellStyle name="Normal 9 5 2 3" xfId="20136" xr:uid="{00000000-0005-0000-0000-0000614F0000}"/>
    <cellStyle name="Normal 9 5 2 4" xfId="20137" xr:uid="{00000000-0005-0000-0000-0000624F0000}"/>
    <cellStyle name="Normal 9 5 2 4 2" xfId="20138" xr:uid="{00000000-0005-0000-0000-0000634F0000}"/>
    <cellStyle name="Normal 9 5 2 4 3" xfId="20139" xr:uid="{00000000-0005-0000-0000-0000644F0000}"/>
    <cellStyle name="Normal 9 5 2 4 4" xfId="20140" xr:uid="{00000000-0005-0000-0000-0000654F0000}"/>
    <cellStyle name="Normal 9 5 2 5" xfId="20141" xr:uid="{00000000-0005-0000-0000-0000664F0000}"/>
    <cellStyle name="Normal 9 5 2 6" xfId="20142" xr:uid="{00000000-0005-0000-0000-0000674F0000}"/>
    <cellStyle name="Normal 9 5 2 7" xfId="20143" xr:uid="{00000000-0005-0000-0000-0000684F0000}"/>
    <cellStyle name="Normal 9 5 3" xfId="20144" xr:uid="{00000000-0005-0000-0000-0000694F0000}"/>
    <cellStyle name="Normal 9 5 3 2" xfId="20145" xr:uid="{00000000-0005-0000-0000-00006A4F0000}"/>
    <cellStyle name="Normal 9 5 3 2 2" xfId="20146" xr:uid="{00000000-0005-0000-0000-00006B4F0000}"/>
    <cellStyle name="Normal 9 5 3 2 2 2" xfId="20147" xr:uid="{00000000-0005-0000-0000-00006C4F0000}"/>
    <cellStyle name="Normal 9 5 3 2 2 3" xfId="20148" xr:uid="{00000000-0005-0000-0000-00006D4F0000}"/>
    <cellStyle name="Normal 9 5 3 2 2 4" xfId="20149" xr:uid="{00000000-0005-0000-0000-00006E4F0000}"/>
    <cellStyle name="Normal 9 5 3 2 3" xfId="20150" xr:uid="{00000000-0005-0000-0000-00006F4F0000}"/>
    <cellStyle name="Normal 9 5 3 2 4" xfId="20151" xr:uid="{00000000-0005-0000-0000-0000704F0000}"/>
    <cellStyle name="Normal 9 5 3 2 5" xfId="20152" xr:uid="{00000000-0005-0000-0000-0000714F0000}"/>
    <cellStyle name="Normal 9 5 3 3" xfId="20153" xr:uid="{00000000-0005-0000-0000-0000724F0000}"/>
    <cellStyle name="Normal 9 5 3 3 2" xfId="20154" xr:uid="{00000000-0005-0000-0000-0000734F0000}"/>
    <cellStyle name="Normal 9 5 3 3 3" xfId="20155" xr:uid="{00000000-0005-0000-0000-0000744F0000}"/>
    <cellStyle name="Normal 9 5 3 3 4" xfId="20156" xr:uid="{00000000-0005-0000-0000-0000754F0000}"/>
    <cellStyle name="Normal 9 5 3 4" xfId="20157" xr:uid="{00000000-0005-0000-0000-0000764F0000}"/>
    <cellStyle name="Normal 9 5 3 5" xfId="20158" xr:uid="{00000000-0005-0000-0000-0000774F0000}"/>
    <cellStyle name="Normal 9 5 3 6" xfId="20159" xr:uid="{00000000-0005-0000-0000-0000784F0000}"/>
    <cellStyle name="Normal 9 5 4" xfId="20160" xr:uid="{00000000-0005-0000-0000-0000794F0000}"/>
    <cellStyle name="Normal 9 5 4 2" xfId="20161" xr:uid="{00000000-0005-0000-0000-00007A4F0000}"/>
    <cellStyle name="Normal 9 5 4 2 2" xfId="20162" xr:uid="{00000000-0005-0000-0000-00007B4F0000}"/>
    <cellStyle name="Normal 9 5 4 2 2 2" xfId="20163" xr:uid="{00000000-0005-0000-0000-00007C4F0000}"/>
    <cellStyle name="Normal 9 5 4 2 2 3" xfId="20164" xr:uid="{00000000-0005-0000-0000-00007D4F0000}"/>
    <cellStyle name="Normal 9 5 4 2 2 4" xfId="20165" xr:uid="{00000000-0005-0000-0000-00007E4F0000}"/>
    <cellStyle name="Normal 9 5 4 2 3" xfId="20166" xr:uid="{00000000-0005-0000-0000-00007F4F0000}"/>
    <cellStyle name="Normal 9 5 4 2 4" xfId="20167" xr:uid="{00000000-0005-0000-0000-0000804F0000}"/>
    <cellStyle name="Normal 9 5 4 2 5" xfId="20168" xr:uid="{00000000-0005-0000-0000-0000814F0000}"/>
    <cellStyle name="Normal 9 5 4 3" xfId="20169" xr:uid="{00000000-0005-0000-0000-0000824F0000}"/>
    <cellStyle name="Normal 9 5 4 3 2" xfId="20170" xr:uid="{00000000-0005-0000-0000-0000834F0000}"/>
    <cellStyle name="Normal 9 5 4 3 3" xfId="20171" xr:uid="{00000000-0005-0000-0000-0000844F0000}"/>
    <cellStyle name="Normal 9 5 4 3 4" xfId="20172" xr:uid="{00000000-0005-0000-0000-0000854F0000}"/>
    <cellStyle name="Normal 9 5 4 4" xfId="20173" xr:uid="{00000000-0005-0000-0000-0000864F0000}"/>
    <cellStyle name="Normal 9 5 4 5" xfId="20174" xr:uid="{00000000-0005-0000-0000-0000874F0000}"/>
    <cellStyle name="Normal 9 5 4 6" xfId="20175" xr:uid="{00000000-0005-0000-0000-0000884F0000}"/>
    <cellStyle name="Normal 9 5 5" xfId="20176" xr:uid="{00000000-0005-0000-0000-0000894F0000}"/>
    <cellStyle name="Normal 9 5 5 2" xfId="20177" xr:uid="{00000000-0005-0000-0000-00008A4F0000}"/>
    <cellStyle name="Normal 9 5 5 2 2" xfId="20178" xr:uid="{00000000-0005-0000-0000-00008B4F0000}"/>
    <cellStyle name="Normal 9 5 5 2 3" xfId="20179" xr:uid="{00000000-0005-0000-0000-00008C4F0000}"/>
    <cellStyle name="Normal 9 5 5 2 4" xfId="20180" xr:uid="{00000000-0005-0000-0000-00008D4F0000}"/>
    <cellStyle name="Normal 9 5 5 3" xfId="20181" xr:uid="{00000000-0005-0000-0000-00008E4F0000}"/>
    <cellStyle name="Normal 9 5 5 4" xfId="20182" xr:uid="{00000000-0005-0000-0000-00008F4F0000}"/>
    <cellStyle name="Normal 9 5 5 5" xfId="20183" xr:uid="{00000000-0005-0000-0000-0000904F0000}"/>
    <cellStyle name="Normal 9 5 6" xfId="20184" xr:uid="{00000000-0005-0000-0000-0000914F0000}"/>
    <cellStyle name="Normal 9 5 7" xfId="20185" xr:uid="{00000000-0005-0000-0000-0000924F0000}"/>
    <cellStyle name="Normal 9 5 7 2" xfId="20186" xr:uid="{00000000-0005-0000-0000-0000934F0000}"/>
    <cellStyle name="Normal 9 5 7 3" xfId="20187" xr:uid="{00000000-0005-0000-0000-0000944F0000}"/>
    <cellStyle name="Normal 9 5 7 4" xfId="20188" xr:uid="{00000000-0005-0000-0000-0000954F0000}"/>
    <cellStyle name="Normal 9 5 8" xfId="20189" xr:uid="{00000000-0005-0000-0000-0000964F0000}"/>
    <cellStyle name="Normal 9 5 9" xfId="20190" xr:uid="{00000000-0005-0000-0000-0000974F0000}"/>
    <cellStyle name="Normal 9 50" xfId="20191" xr:uid="{00000000-0005-0000-0000-0000984F0000}"/>
    <cellStyle name="Normal 9 51" xfId="20192" xr:uid="{00000000-0005-0000-0000-0000994F0000}"/>
    <cellStyle name="Normal 9 52" xfId="20193" xr:uid="{00000000-0005-0000-0000-00009A4F0000}"/>
    <cellStyle name="Normal 9 53" xfId="20194" xr:uid="{00000000-0005-0000-0000-00009B4F0000}"/>
    <cellStyle name="Normal 9 54" xfId="20195" xr:uid="{00000000-0005-0000-0000-00009C4F0000}"/>
    <cellStyle name="Normal 9 55" xfId="20196" xr:uid="{00000000-0005-0000-0000-00009D4F0000}"/>
    <cellStyle name="Normal 9 56" xfId="20197" xr:uid="{00000000-0005-0000-0000-00009E4F0000}"/>
    <cellStyle name="Normal 9 57" xfId="20198" xr:uid="{00000000-0005-0000-0000-00009F4F0000}"/>
    <cellStyle name="Normal 9 58" xfId="20199" xr:uid="{00000000-0005-0000-0000-0000A04F0000}"/>
    <cellStyle name="Normal 9 59" xfId="20200" xr:uid="{00000000-0005-0000-0000-0000A14F0000}"/>
    <cellStyle name="Normal 9 6" xfId="20201" xr:uid="{00000000-0005-0000-0000-0000A24F0000}"/>
    <cellStyle name="Normal 9 6 2" xfId="20202" xr:uid="{00000000-0005-0000-0000-0000A34F0000}"/>
    <cellStyle name="Normal 9 6 2 2" xfId="20203" xr:uid="{00000000-0005-0000-0000-0000A44F0000}"/>
    <cellStyle name="Normal 9 6 2 2 2" xfId="20204" xr:uid="{00000000-0005-0000-0000-0000A54F0000}"/>
    <cellStyle name="Normal 9 6 2 2 2 2" xfId="20205" xr:uid="{00000000-0005-0000-0000-0000A64F0000}"/>
    <cellStyle name="Normal 9 6 2 2 2 3" xfId="20206" xr:uid="{00000000-0005-0000-0000-0000A74F0000}"/>
    <cellStyle name="Normal 9 6 2 2 2 4" xfId="20207" xr:uid="{00000000-0005-0000-0000-0000A84F0000}"/>
    <cellStyle name="Normal 9 6 2 2 3" xfId="20208" xr:uid="{00000000-0005-0000-0000-0000A94F0000}"/>
    <cellStyle name="Normal 9 6 2 2 4" xfId="20209" xr:uid="{00000000-0005-0000-0000-0000AA4F0000}"/>
    <cellStyle name="Normal 9 6 2 2 5" xfId="20210" xr:uid="{00000000-0005-0000-0000-0000AB4F0000}"/>
    <cellStyle name="Normal 9 6 2 3" xfId="20211" xr:uid="{00000000-0005-0000-0000-0000AC4F0000}"/>
    <cellStyle name="Normal 9 6 2 3 2" xfId="20212" xr:uid="{00000000-0005-0000-0000-0000AD4F0000}"/>
    <cellStyle name="Normal 9 6 2 3 3" xfId="20213" xr:uid="{00000000-0005-0000-0000-0000AE4F0000}"/>
    <cellStyle name="Normal 9 6 2 3 4" xfId="20214" xr:uid="{00000000-0005-0000-0000-0000AF4F0000}"/>
    <cellStyle name="Normal 9 6 2 4" xfId="20215" xr:uid="{00000000-0005-0000-0000-0000B04F0000}"/>
    <cellStyle name="Normal 9 6 2 5" xfId="20216" xr:uid="{00000000-0005-0000-0000-0000B14F0000}"/>
    <cellStyle name="Normal 9 6 2 6" xfId="20217" xr:uid="{00000000-0005-0000-0000-0000B24F0000}"/>
    <cellStyle name="Normal 9 6 3" xfId="20218" xr:uid="{00000000-0005-0000-0000-0000B34F0000}"/>
    <cellStyle name="Normal 9 6 3 2" xfId="20219" xr:uid="{00000000-0005-0000-0000-0000B44F0000}"/>
    <cellStyle name="Normal 9 6 3 2 2" xfId="20220" xr:uid="{00000000-0005-0000-0000-0000B54F0000}"/>
    <cellStyle name="Normal 9 6 3 2 3" xfId="20221" xr:uid="{00000000-0005-0000-0000-0000B64F0000}"/>
    <cellStyle name="Normal 9 6 3 2 4" xfId="20222" xr:uid="{00000000-0005-0000-0000-0000B74F0000}"/>
    <cellStyle name="Normal 9 6 3 3" xfId="20223" xr:uid="{00000000-0005-0000-0000-0000B84F0000}"/>
    <cellStyle name="Normal 9 6 3 4" xfId="20224" xr:uid="{00000000-0005-0000-0000-0000B94F0000}"/>
    <cellStyle name="Normal 9 6 3 5" xfId="20225" xr:uid="{00000000-0005-0000-0000-0000BA4F0000}"/>
    <cellStyle name="Normal 9 6 4" xfId="20226" xr:uid="{00000000-0005-0000-0000-0000BB4F0000}"/>
    <cellStyle name="Normal 9 6 5" xfId="20227" xr:uid="{00000000-0005-0000-0000-0000BC4F0000}"/>
    <cellStyle name="Normal 9 6 5 2" xfId="20228" xr:uid="{00000000-0005-0000-0000-0000BD4F0000}"/>
    <cellStyle name="Normal 9 6 5 3" xfId="20229" xr:uid="{00000000-0005-0000-0000-0000BE4F0000}"/>
    <cellStyle name="Normal 9 6 5 4" xfId="20230" xr:uid="{00000000-0005-0000-0000-0000BF4F0000}"/>
    <cellStyle name="Normal 9 6 6" xfId="20231" xr:uid="{00000000-0005-0000-0000-0000C04F0000}"/>
    <cellStyle name="Normal 9 6 7" xfId="20232" xr:uid="{00000000-0005-0000-0000-0000C14F0000}"/>
    <cellStyle name="Normal 9 6 8" xfId="20233" xr:uid="{00000000-0005-0000-0000-0000C24F0000}"/>
    <cellStyle name="Normal 9 60" xfId="20234" xr:uid="{00000000-0005-0000-0000-0000C34F0000}"/>
    <cellStyle name="Normal 9 61" xfId="20235" xr:uid="{00000000-0005-0000-0000-0000C44F0000}"/>
    <cellStyle name="Normal 9 62" xfId="20236" xr:uid="{00000000-0005-0000-0000-0000C54F0000}"/>
    <cellStyle name="Normal 9 63" xfId="20237" xr:uid="{00000000-0005-0000-0000-0000C64F0000}"/>
    <cellStyle name="Normal 9 64" xfId="20238" xr:uid="{00000000-0005-0000-0000-0000C74F0000}"/>
    <cellStyle name="Normal 9 65" xfId="20239" xr:uid="{00000000-0005-0000-0000-0000C84F0000}"/>
    <cellStyle name="Normal 9 66" xfId="20240" xr:uid="{00000000-0005-0000-0000-0000C94F0000}"/>
    <cellStyle name="Normal 9 67" xfId="20241" xr:uid="{00000000-0005-0000-0000-0000CA4F0000}"/>
    <cellStyle name="Normal 9 68" xfId="20242" xr:uid="{00000000-0005-0000-0000-0000CB4F0000}"/>
    <cellStyle name="Normal 9 69" xfId="20243" xr:uid="{00000000-0005-0000-0000-0000CC4F0000}"/>
    <cellStyle name="Normal 9 7" xfId="20244" xr:uid="{00000000-0005-0000-0000-0000CD4F0000}"/>
    <cellStyle name="Normal 9 7 2" xfId="20245" xr:uid="{00000000-0005-0000-0000-0000CE4F0000}"/>
    <cellStyle name="Normal 9 7 2 2" xfId="20246" xr:uid="{00000000-0005-0000-0000-0000CF4F0000}"/>
    <cellStyle name="Normal 9 7 2 2 2" xfId="20247" xr:uid="{00000000-0005-0000-0000-0000D04F0000}"/>
    <cellStyle name="Normal 9 7 2 2 2 2" xfId="20248" xr:uid="{00000000-0005-0000-0000-0000D14F0000}"/>
    <cellStyle name="Normal 9 7 2 2 2 3" xfId="20249" xr:uid="{00000000-0005-0000-0000-0000D24F0000}"/>
    <cellStyle name="Normal 9 7 2 2 2 4" xfId="20250" xr:uid="{00000000-0005-0000-0000-0000D34F0000}"/>
    <cellStyle name="Normal 9 7 2 2 3" xfId="20251" xr:uid="{00000000-0005-0000-0000-0000D44F0000}"/>
    <cellStyle name="Normal 9 7 2 2 4" xfId="20252" xr:uid="{00000000-0005-0000-0000-0000D54F0000}"/>
    <cellStyle name="Normal 9 7 2 2 5" xfId="20253" xr:uid="{00000000-0005-0000-0000-0000D64F0000}"/>
    <cellStyle name="Normal 9 7 2 3" xfId="20254" xr:uid="{00000000-0005-0000-0000-0000D74F0000}"/>
    <cellStyle name="Normal 9 7 2 3 2" xfId="20255" xr:uid="{00000000-0005-0000-0000-0000D84F0000}"/>
    <cellStyle name="Normal 9 7 2 3 3" xfId="20256" xr:uid="{00000000-0005-0000-0000-0000D94F0000}"/>
    <cellStyle name="Normal 9 7 2 3 4" xfId="20257" xr:uid="{00000000-0005-0000-0000-0000DA4F0000}"/>
    <cellStyle name="Normal 9 7 2 4" xfId="20258" xr:uid="{00000000-0005-0000-0000-0000DB4F0000}"/>
    <cellStyle name="Normal 9 7 2 5" xfId="20259" xr:uid="{00000000-0005-0000-0000-0000DC4F0000}"/>
    <cellStyle name="Normal 9 7 2 6" xfId="20260" xr:uid="{00000000-0005-0000-0000-0000DD4F0000}"/>
    <cellStyle name="Normal 9 7 3" xfId="20261" xr:uid="{00000000-0005-0000-0000-0000DE4F0000}"/>
    <cellStyle name="Normal 9 7 3 2" xfId="20262" xr:uid="{00000000-0005-0000-0000-0000DF4F0000}"/>
    <cellStyle name="Normal 9 7 3 2 2" xfId="20263" xr:uid="{00000000-0005-0000-0000-0000E04F0000}"/>
    <cellStyle name="Normal 9 7 3 2 3" xfId="20264" xr:uid="{00000000-0005-0000-0000-0000E14F0000}"/>
    <cellStyle name="Normal 9 7 3 2 4" xfId="20265" xr:uid="{00000000-0005-0000-0000-0000E24F0000}"/>
    <cellStyle name="Normal 9 7 3 3" xfId="20266" xr:uid="{00000000-0005-0000-0000-0000E34F0000}"/>
    <cellStyle name="Normal 9 7 3 4" xfId="20267" xr:uid="{00000000-0005-0000-0000-0000E44F0000}"/>
    <cellStyle name="Normal 9 7 3 5" xfId="20268" xr:uid="{00000000-0005-0000-0000-0000E54F0000}"/>
    <cellStyle name="Normal 9 7 4" xfId="20269" xr:uid="{00000000-0005-0000-0000-0000E64F0000}"/>
    <cellStyle name="Normal 9 7 5" xfId="20270" xr:uid="{00000000-0005-0000-0000-0000E74F0000}"/>
    <cellStyle name="Normal 9 7 5 2" xfId="20271" xr:uid="{00000000-0005-0000-0000-0000E84F0000}"/>
    <cellStyle name="Normal 9 7 5 3" xfId="20272" xr:uid="{00000000-0005-0000-0000-0000E94F0000}"/>
    <cellStyle name="Normal 9 7 5 4" xfId="20273" xr:uid="{00000000-0005-0000-0000-0000EA4F0000}"/>
    <cellStyle name="Normal 9 7 6" xfId="20274" xr:uid="{00000000-0005-0000-0000-0000EB4F0000}"/>
    <cellStyle name="Normal 9 7 7" xfId="20275" xr:uid="{00000000-0005-0000-0000-0000EC4F0000}"/>
    <cellStyle name="Normal 9 7 8" xfId="20276" xr:uid="{00000000-0005-0000-0000-0000ED4F0000}"/>
    <cellStyle name="Normal 9 70" xfId="20277" xr:uid="{00000000-0005-0000-0000-0000EE4F0000}"/>
    <cellStyle name="Normal 9 71" xfId="20278" xr:uid="{00000000-0005-0000-0000-0000EF4F0000}"/>
    <cellStyle name="Normal 9 72" xfId="20279" xr:uid="{00000000-0005-0000-0000-0000F04F0000}"/>
    <cellStyle name="Normal 9 73" xfId="20280" xr:uid="{00000000-0005-0000-0000-0000F14F0000}"/>
    <cellStyle name="Normal 9 74" xfId="20281" xr:uid="{00000000-0005-0000-0000-0000F24F0000}"/>
    <cellStyle name="Normal 9 75" xfId="20282" xr:uid="{00000000-0005-0000-0000-0000F34F0000}"/>
    <cellStyle name="Normal 9 76" xfId="20283" xr:uid="{00000000-0005-0000-0000-0000F44F0000}"/>
    <cellStyle name="Normal 9 77" xfId="20284" xr:uid="{00000000-0005-0000-0000-0000F54F0000}"/>
    <cellStyle name="Normal 9 78" xfId="20285" xr:uid="{00000000-0005-0000-0000-0000F64F0000}"/>
    <cellStyle name="Normal 9 79" xfId="20286" xr:uid="{00000000-0005-0000-0000-0000F74F0000}"/>
    <cellStyle name="Normal 9 8" xfId="20287" xr:uid="{00000000-0005-0000-0000-0000F84F0000}"/>
    <cellStyle name="Normal 9 8 2" xfId="20288" xr:uid="{00000000-0005-0000-0000-0000F94F0000}"/>
    <cellStyle name="Normal 9 8 2 2" xfId="20289" xr:uid="{00000000-0005-0000-0000-0000FA4F0000}"/>
    <cellStyle name="Normal 9 8 2 2 2" xfId="20290" xr:uid="{00000000-0005-0000-0000-0000FB4F0000}"/>
    <cellStyle name="Normal 9 8 2 2 3" xfId="20291" xr:uid="{00000000-0005-0000-0000-0000FC4F0000}"/>
    <cellStyle name="Normal 9 8 2 2 4" xfId="20292" xr:uid="{00000000-0005-0000-0000-0000FD4F0000}"/>
    <cellStyle name="Normal 9 8 2 3" xfId="20293" xr:uid="{00000000-0005-0000-0000-0000FE4F0000}"/>
    <cellStyle name="Normal 9 8 2 4" xfId="20294" xr:uid="{00000000-0005-0000-0000-0000FF4F0000}"/>
    <cellStyle name="Normal 9 8 2 5" xfId="20295" xr:uid="{00000000-0005-0000-0000-000000500000}"/>
    <cellStyle name="Normal 9 8 3" xfId="20296" xr:uid="{00000000-0005-0000-0000-000001500000}"/>
    <cellStyle name="Normal 9 8 4" xfId="20297" xr:uid="{00000000-0005-0000-0000-000002500000}"/>
    <cellStyle name="Normal 9 8 4 2" xfId="20298" xr:uid="{00000000-0005-0000-0000-000003500000}"/>
    <cellStyle name="Normal 9 8 4 3" xfId="20299" xr:uid="{00000000-0005-0000-0000-000004500000}"/>
    <cellStyle name="Normal 9 8 4 4" xfId="20300" xr:uid="{00000000-0005-0000-0000-000005500000}"/>
    <cellStyle name="Normal 9 8 5" xfId="20301" xr:uid="{00000000-0005-0000-0000-000006500000}"/>
    <cellStyle name="Normal 9 8 6" xfId="20302" xr:uid="{00000000-0005-0000-0000-000007500000}"/>
    <cellStyle name="Normal 9 8 7" xfId="20303" xr:uid="{00000000-0005-0000-0000-000008500000}"/>
    <cellStyle name="Normal 9 80" xfId="20304" xr:uid="{00000000-0005-0000-0000-000009500000}"/>
    <cellStyle name="Normal 9 81" xfId="20305" xr:uid="{00000000-0005-0000-0000-00000A500000}"/>
    <cellStyle name="Normal 9 82" xfId="20306" xr:uid="{00000000-0005-0000-0000-00000B500000}"/>
    <cellStyle name="Normal 9 83" xfId="20307" xr:uid="{00000000-0005-0000-0000-00000C500000}"/>
    <cellStyle name="Normal 9 84" xfId="20308" xr:uid="{00000000-0005-0000-0000-00000D500000}"/>
    <cellStyle name="Normal 9 85" xfId="20309" xr:uid="{00000000-0005-0000-0000-00000E500000}"/>
    <cellStyle name="Normal 9 86" xfId="20310" xr:uid="{00000000-0005-0000-0000-00000F500000}"/>
    <cellStyle name="Normal 9 87" xfId="20311" xr:uid="{00000000-0005-0000-0000-000010500000}"/>
    <cellStyle name="Normal 9 88" xfId="20312" xr:uid="{00000000-0005-0000-0000-000011500000}"/>
    <cellStyle name="Normal 9 89" xfId="20313" xr:uid="{00000000-0005-0000-0000-000012500000}"/>
    <cellStyle name="Normal 9 9" xfId="20314" xr:uid="{00000000-0005-0000-0000-000013500000}"/>
    <cellStyle name="Normal 9 9 2" xfId="20315" xr:uid="{00000000-0005-0000-0000-000014500000}"/>
    <cellStyle name="Normal 9 90" xfId="20316" xr:uid="{00000000-0005-0000-0000-000015500000}"/>
    <cellStyle name="Normal 9 91" xfId="20317" xr:uid="{00000000-0005-0000-0000-000016500000}"/>
    <cellStyle name="Normal 9 92" xfId="20318" xr:uid="{00000000-0005-0000-0000-000017500000}"/>
    <cellStyle name="Normal 9 93" xfId="20319" xr:uid="{00000000-0005-0000-0000-000018500000}"/>
    <cellStyle name="Normal 9 94" xfId="20320" xr:uid="{00000000-0005-0000-0000-000019500000}"/>
    <cellStyle name="Normal 9 95" xfId="20321" xr:uid="{00000000-0005-0000-0000-00001A500000}"/>
    <cellStyle name="Normal 9 95 2" xfId="20322" xr:uid="{00000000-0005-0000-0000-00001B500000}"/>
    <cellStyle name="Normal 9 95 3" xfId="20323" xr:uid="{00000000-0005-0000-0000-00001C500000}"/>
    <cellStyle name="Normal 9 95 4" xfId="20324" xr:uid="{00000000-0005-0000-0000-00001D500000}"/>
    <cellStyle name="Normal 9 96" xfId="20325" xr:uid="{00000000-0005-0000-0000-00001E500000}"/>
    <cellStyle name="Normal 9 97" xfId="20326" xr:uid="{00000000-0005-0000-0000-00001F500000}"/>
    <cellStyle name="Normal 9 98" xfId="20327" xr:uid="{00000000-0005-0000-0000-000020500000}"/>
    <cellStyle name="Normal 90" xfId="20328" xr:uid="{00000000-0005-0000-0000-000021500000}"/>
    <cellStyle name="Normal 90 2" xfId="20329" xr:uid="{00000000-0005-0000-0000-000022500000}"/>
    <cellStyle name="Normal 90 3" xfId="20330" xr:uid="{00000000-0005-0000-0000-000023500000}"/>
    <cellStyle name="Normal 90 4" xfId="20331" xr:uid="{00000000-0005-0000-0000-000024500000}"/>
    <cellStyle name="Normal 91" xfId="20332" xr:uid="{00000000-0005-0000-0000-000025500000}"/>
    <cellStyle name="Normal 91 2" xfId="20333" xr:uid="{00000000-0005-0000-0000-000026500000}"/>
    <cellStyle name="Normal 91 3" xfId="20334" xr:uid="{00000000-0005-0000-0000-000027500000}"/>
    <cellStyle name="Normal 91 4" xfId="20335" xr:uid="{00000000-0005-0000-0000-000028500000}"/>
    <cellStyle name="Normal 92" xfId="20336" xr:uid="{00000000-0005-0000-0000-000029500000}"/>
    <cellStyle name="Normal 92 2" xfId="20337" xr:uid="{00000000-0005-0000-0000-00002A500000}"/>
    <cellStyle name="Normal 92 3" xfId="20338" xr:uid="{00000000-0005-0000-0000-00002B500000}"/>
    <cellStyle name="Normal 92 4" xfId="20339" xr:uid="{00000000-0005-0000-0000-00002C500000}"/>
    <cellStyle name="Normal 93" xfId="20340" xr:uid="{00000000-0005-0000-0000-00002D500000}"/>
    <cellStyle name="Normal 93 2" xfId="20341" xr:uid="{00000000-0005-0000-0000-00002E500000}"/>
    <cellStyle name="Normal 94" xfId="20342" xr:uid="{00000000-0005-0000-0000-00002F500000}"/>
    <cellStyle name="Normal 94 2" xfId="20343" xr:uid="{00000000-0005-0000-0000-000030500000}"/>
    <cellStyle name="Normal 94 3" xfId="20344" xr:uid="{00000000-0005-0000-0000-000031500000}"/>
    <cellStyle name="Normal 94 4" xfId="20345" xr:uid="{00000000-0005-0000-0000-000032500000}"/>
    <cellStyle name="Normal 95" xfId="20346" xr:uid="{00000000-0005-0000-0000-000033500000}"/>
    <cellStyle name="Normal 95 2" xfId="20347" xr:uid="{00000000-0005-0000-0000-000034500000}"/>
    <cellStyle name="Normal 95 3" xfId="20348" xr:uid="{00000000-0005-0000-0000-000035500000}"/>
    <cellStyle name="Normal 95 4" xfId="20349" xr:uid="{00000000-0005-0000-0000-000036500000}"/>
    <cellStyle name="Normal 96" xfId="20350" xr:uid="{00000000-0005-0000-0000-000037500000}"/>
    <cellStyle name="Normal 96 2" xfId="20351" xr:uid="{00000000-0005-0000-0000-000038500000}"/>
    <cellStyle name="Normal 96 2 2" xfId="20352" xr:uid="{00000000-0005-0000-0000-000039500000}"/>
    <cellStyle name="Normal 96 2 2 2" xfId="20353" xr:uid="{00000000-0005-0000-0000-00003A500000}"/>
    <cellStyle name="Normal 96 2 2 3" xfId="20354" xr:uid="{00000000-0005-0000-0000-00003B500000}"/>
    <cellStyle name="Normal 96 2 2 4" xfId="20355" xr:uid="{00000000-0005-0000-0000-00003C500000}"/>
    <cellStyle name="Normal 96 2 3" xfId="20356" xr:uid="{00000000-0005-0000-0000-00003D500000}"/>
    <cellStyle name="Normal 96 2 4" xfId="20357" xr:uid="{00000000-0005-0000-0000-00003E500000}"/>
    <cellStyle name="Normal 96 2 5" xfId="20358" xr:uid="{00000000-0005-0000-0000-00003F500000}"/>
    <cellStyle name="Normal 96 3" xfId="20359" xr:uid="{00000000-0005-0000-0000-000040500000}"/>
    <cellStyle name="Normal 96 3 2" xfId="20360" xr:uid="{00000000-0005-0000-0000-000041500000}"/>
    <cellStyle name="Normal 96 3 3" xfId="20361" xr:uid="{00000000-0005-0000-0000-000042500000}"/>
    <cellStyle name="Normal 96 3 4" xfId="20362" xr:uid="{00000000-0005-0000-0000-000043500000}"/>
    <cellStyle name="Normal 96 4" xfId="20363" xr:uid="{00000000-0005-0000-0000-000044500000}"/>
    <cellStyle name="Normal 96 4 2" xfId="20364" xr:uid="{00000000-0005-0000-0000-000045500000}"/>
    <cellStyle name="Normal 96 4 3" xfId="20365" xr:uid="{00000000-0005-0000-0000-000046500000}"/>
    <cellStyle name="Normal 96 4 4" xfId="20366" xr:uid="{00000000-0005-0000-0000-000047500000}"/>
    <cellStyle name="Normal 96 5" xfId="20367" xr:uid="{00000000-0005-0000-0000-000048500000}"/>
    <cellStyle name="Normal 96 6" xfId="20368" xr:uid="{00000000-0005-0000-0000-000049500000}"/>
    <cellStyle name="Normal 96 7" xfId="20369" xr:uid="{00000000-0005-0000-0000-00004A500000}"/>
    <cellStyle name="Normal 97" xfId="20370" xr:uid="{00000000-0005-0000-0000-00004B500000}"/>
    <cellStyle name="Normal 97 2" xfId="20371" xr:uid="{00000000-0005-0000-0000-00004C500000}"/>
    <cellStyle name="Normal 97 3" xfId="20372" xr:uid="{00000000-0005-0000-0000-00004D500000}"/>
    <cellStyle name="Normal 97 4" xfId="20373" xr:uid="{00000000-0005-0000-0000-00004E500000}"/>
    <cellStyle name="Normal 98" xfId="20374" xr:uid="{00000000-0005-0000-0000-00004F500000}"/>
    <cellStyle name="Normal 98 2" xfId="20375" xr:uid="{00000000-0005-0000-0000-000050500000}"/>
    <cellStyle name="Normal 98 3" xfId="20376" xr:uid="{00000000-0005-0000-0000-000051500000}"/>
    <cellStyle name="Normal 98 4" xfId="20377" xr:uid="{00000000-0005-0000-0000-000052500000}"/>
    <cellStyle name="Normal 99" xfId="20378" xr:uid="{00000000-0005-0000-0000-000053500000}"/>
    <cellStyle name="Normal 99 2" xfId="20379" xr:uid="{00000000-0005-0000-0000-000054500000}"/>
    <cellStyle name="Normal 99 3" xfId="20380" xr:uid="{00000000-0005-0000-0000-000055500000}"/>
    <cellStyle name="Normal 99 4" xfId="20381" xr:uid="{00000000-0005-0000-0000-000056500000}"/>
    <cellStyle name="Normal_Capital &amp; RWA N" xfId="8" xr:uid="{00000000-0005-0000-0000-000057500000}"/>
    <cellStyle name="Normal_Capital &amp; RWA N 2" xfId="16" xr:uid="{00000000-0005-0000-0000-000058500000}"/>
    <cellStyle name="Normal_Casestdy draft" xfId="15" xr:uid="{00000000-0005-0000-0000-000059500000}"/>
    <cellStyle name="Normal_Casestdy draft 2" xfId="9" xr:uid="{00000000-0005-0000-0000-00005A500000}"/>
    <cellStyle name="Normalny_Eksport 2000 - F" xfId="20382" xr:uid="{00000000-0005-0000-0000-00005B500000}"/>
    <cellStyle name="Note 2" xfId="20383" xr:uid="{00000000-0005-0000-0000-00005C500000}"/>
    <cellStyle name="Note 2 10" xfId="20384" xr:uid="{00000000-0005-0000-0000-00005D500000}"/>
    <cellStyle name="Note 2 10 2" xfId="20385" xr:uid="{00000000-0005-0000-0000-00005E500000}"/>
    <cellStyle name="Note 2 10 2 2" xfId="21221" xr:uid="{00000000-0005-0000-0000-00005F500000}"/>
    <cellStyle name="Note 2 10 3" xfId="20386" xr:uid="{00000000-0005-0000-0000-000060500000}"/>
    <cellStyle name="Note 2 10 3 2" xfId="21220" xr:uid="{00000000-0005-0000-0000-000061500000}"/>
    <cellStyle name="Note 2 10 4" xfId="20387" xr:uid="{00000000-0005-0000-0000-000062500000}"/>
    <cellStyle name="Note 2 10 4 2" xfId="21219" xr:uid="{00000000-0005-0000-0000-000063500000}"/>
    <cellStyle name="Note 2 10 5" xfId="20388" xr:uid="{00000000-0005-0000-0000-000064500000}"/>
    <cellStyle name="Note 2 10 5 2" xfId="21218" xr:uid="{00000000-0005-0000-0000-000065500000}"/>
    <cellStyle name="Note 2 11" xfId="20389" xr:uid="{00000000-0005-0000-0000-000066500000}"/>
    <cellStyle name="Note 2 11 2" xfId="20390" xr:uid="{00000000-0005-0000-0000-000067500000}"/>
    <cellStyle name="Note 2 11 2 2" xfId="21217" xr:uid="{00000000-0005-0000-0000-000068500000}"/>
    <cellStyle name="Note 2 11 3" xfId="20391" xr:uid="{00000000-0005-0000-0000-000069500000}"/>
    <cellStyle name="Note 2 11 3 2" xfId="21216" xr:uid="{00000000-0005-0000-0000-00006A500000}"/>
    <cellStyle name="Note 2 11 4" xfId="20392" xr:uid="{00000000-0005-0000-0000-00006B500000}"/>
    <cellStyle name="Note 2 11 4 2" xfId="21215" xr:uid="{00000000-0005-0000-0000-00006C500000}"/>
    <cellStyle name="Note 2 11 5" xfId="20393" xr:uid="{00000000-0005-0000-0000-00006D500000}"/>
    <cellStyle name="Note 2 11 5 2" xfId="21214" xr:uid="{00000000-0005-0000-0000-00006E500000}"/>
    <cellStyle name="Note 2 12" xfId="20394" xr:uid="{00000000-0005-0000-0000-00006F500000}"/>
    <cellStyle name="Note 2 12 2" xfId="20395" xr:uid="{00000000-0005-0000-0000-000070500000}"/>
    <cellStyle name="Note 2 12 2 2" xfId="21213" xr:uid="{00000000-0005-0000-0000-000071500000}"/>
    <cellStyle name="Note 2 12 3" xfId="20396" xr:uid="{00000000-0005-0000-0000-000072500000}"/>
    <cellStyle name="Note 2 12 3 2" xfId="21212" xr:uid="{00000000-0005-0000-0000-000073500000}"/>
    <cellStyle name="Note 2 12 4" xfId="20397" xr:uid="{00000000-0005-0000-0000-000074500000}"/>
    <cellStyle name="Note 2 12 4 2" xfId="21211" xr:uid="{00000000-0005-0000-0000-000075500000}"/>
    <cellStyle name="Note 2 12 5" xfId="20398" xr:uid="{00000000-0005-0000-0000-000076500000}"/>
    <cellStyle name="Note 2 12 5 2" xfId="21210" xr:uid="{00000000-0005-0000-0000-000077500000}"/>
    <cellStyle name="Note 2 13" xfId="20399" xr:uid="{00000000-0005-0000-0000-000078500000}"/>
    <cellStyle name="Note 2 13 2" xfId="20400" xr:uid="{00000000-0005-0000-0000-000079500000}"/>
    <cellStyle name="Note 2 13 2 2" xfId="21209" xr:uid="{00000000-0005-0000-0000-00007A500000}"/>
    <cellStyle name="Note 2 13 3" xfId="20401" xr:uid="{00000000-0005-0000-0000-00007B500000}"/>
    <cellStyle name="Note 2 13 3 2" xfId="21208" xr:uid="{00000000-0005-0000-0000-00007C500000}"/>
    <cellStyle name="Note 2 13 4" xfId="20402" xr:uid="{00000000-0005-0000-0000-00007D500000}"/>
    <cellStyle name="Note 2 13 4 2" xfId="21207" xr:uid="{00000000-0005-0000-0000-00007E500000}"/>
    <cellStyle name="Note 2 13 5" xfId="20403" xr:uid="{00000000-0005-0000-0000-00007F500000}"/>
    <cellStyle name="Note 2 13 5 2" xfId="21206" xr:uid="{00000000-0005-0000-0000-000080500000}"/>
    <cellStyle name="Note 2 14" xfId="20404" xr:uid="{00000000-0005-0000-0000-000081500000}"/>
    <cellStyle name="Note 2 14 2" xfId="20405" xr:uid="{00000000-0005-0000-0000-000082500000}"/>
    <cellStyle name="Note 2 14 2 2" xfId="21204" xr:uid="{00000000-0005-0000-0000-000083500000}"/>
    <cellStyle name="Note 2 14 3" xfId="21205" xr:uid="{00000000-0005-0000-0000-000084500000}"/>
    <cellStyle name="Note 2 15" xfId="20406" xr:uid="{00000000-0005-0000-0000-000085500000}"/>
    <cellStyle name="Note 2 15 2" xfId="20407" xr:uid="{00000000-0005-0000-0000-000086500000}"/>
    <cellStyle name="Note 2 15 2 2" xfId="21203" xr:uid="{00000000-0005-0000-0000-000087500000}"/>
    <cellStyle name="Note 2 16" xfId="20408" xr:uid="{00000000-0005-0000-0000-000088500000}"/>
    <cellStyle name="Note 2 16 2" xfId="21202" xr:uid="{00000000-0005-0000-0000-000089500000}"/>
    <cellStyle name="Note 2 17" xfId="20409" xr:uid="{00000000-0005-0000-0000-00008A500000}"/>
    <cellStyle name="Note 2 17 2" xfId="21201" xr:uid="{00000000-0005-0000-0000-00008B500000}"/>
    <cellStyle name="Note 2 18" xfId="21222" xr:uid="{00000000-0005-0000-0000-00008C500000}"/>
    <cellStyle name="Note 2 2" xfId="20410" xr:uid="{00000000-0005-0000-0000-00008D500000}"/>
    <cellStyle name="Note 2 2 10" xfId="20411" xr:uid="{00000000-0005-0000-0000-00008E500000}"/>
    <cellStyle name="Note 2 2 10 2" xfId="21199" xr:uid="{00000000-0005-0000-0000-00008F500000}"/>
    <cellStyle name="Note 2 2 11" xfId="21200" xr:uid="{00000000-0005-0000-0000-000090500000}"/>
    <cellStyle name="Note 2 2 2" xfId="20412" xr:uid="{00000000-0005-0000-0000-000091500000}"/>
    <cellStyle name="Note 2 2 2 2" xfId="20413" xr:uid="{00000000-0005-0000-0000-000092500000}"/>
    <cellStyle name="Note 2 2 2 2 2" xfId="21197" xr:uid="{00000000-0005-0000-0000-000093500000}"/>
    <cellStyle name="Note 2 2 2 3" xfId="20414" xr:uid="{00000000-0005-0000-0000-000094500000}"/>
    <cellStyle name="Note 2 2 2 3 2" xfId="21196" xr:uid="{00000000-0005-0000-0000-000095500000}"/>
    <cellStyle name="Note 2 2 2 4" xfId="20415" xr:uid="{00000000-0005-0000-0000-000096500000}"/>
    <cellStyle name="Note 2 2 2 4 2" xfId="21195" xr:uid="{00000000-0005-0000-0000-000097500000}"/>
    <cellStyle name="Note 2 2 2 5" xfId="20416" xr:uid="{00000000-0005-0000-0000-000098500000}"/>
    <cellStyle name="Note 2 2 2 5 2" xfId="21194" xr:uid="{00000000-0005-0000-0000-000099500000}"/>
    <cellStyle name="Note 2 2 2 6" xfId="21198" xr:uid="{00000000-0005-0000-0000-00009A500000}"/>
    <cellStyle name="Note 2 2 3" xfId="20417" xr:uid="{00000000-0005-0000-0000-00009B500000}"/>
    <cellStyle name="Note 2 2 3 2" xfId="20418" xr:uid="{00000000-0005-0000-0000-00009C500000}"/>
    <cellStyle name="Note 2 2 3 2 2" xfId="21193" xr:uid="{00000000-0005-0000-0000-00009D500000}"/>
    <cellStyle name="Note 2 2 3 3" xfId="20419" xr:uid="{00000000-0005-0000-0000-00009E500000}"/>
    <cellStyle name="Note 2 2 3 3 2" xfId="21192" xr:uid="{00000000-0005-0000-0000-00009F500000}"/>
    <cellStyle name="Note 2 2 3 4" xfId="20420" xr:uid="{00000000-0005-0000-0000-0000A0500000}"/>
    <cellStyle name="Note 2 2 3 4 2" xfId="21191" xr:uid="{00000000-0005-0000-0000-0000A1500000}"/>
    <cellStyle name="Note 2 2 3 5" xfId="20421" xr:uid="{00000000-0005-0000-0000-0000A2500000}"/>
    <cellStyle name="Note 2 2 3 5 2" xfId="21190" xr:uid="{00000000-0005-0000-0000-0000A3500000}"/>
    <cellStyle name="Note 2 2 4" xfId="20422" xr:uid="{00000000-0005-0000-0000-0000A4500000}"/>
    <cellStyle name="Note 2 2 4 2" xfId="20423" xr:uid="{00000000-0005-0000-0000-0000A5500000}"/>
    <cellStyle name="Note 2 2 4 2 2" xfId="21188" xr:uid="{00000000-0005-0000-0000-0000A6500000}"/>
    <cellStyle name="Note 2 2 4 3" xfId="20424" xr:uid="{00000000-0005-0000-0000-0000A7500000}"/>
    <cellStyle name="Note 2 2 4 3 2" xfId="21187" xr:uid="{00000000-0005-0000-0000-0000A8500000}"/>
    <cellStyle name="Note 2 2 4 4" xfId="20425" xr:uid="{00000000-0005-0000-0000-0000A9500000}"/>
    <cellStyle name="Note 2 2 4 4 2" xfId="21186" xr:uid="{00000000-0005-0000-0000-0000AA500000}"/>
    <cellStyle name="Note 2 2 4 5" xfId="21189" xr:uid="{00000000-0005-0000-0000-0000AB500000}"/>
    <cellStyle name="Note 2 2 5" xfId="20426" xr:uid="{00000000-0005-0000-0000-0000AC500000}"/>
    <cellStyle name="Note 2 2 5 2" xfId="20427" xr:uid="{00000000-0005-0000-0000-0000AD500000}"/>
    <cellStyle name="Note 2 2 5 2 2" xfId="21184" xr:uid="{00000000-0005-0000-0000-0000AE500000}"/>
    <cellStyle name="Note 2 2 5 3" xfId="20428" xr:uid="{00000000-0005-0000-0000-0000AF500000}"/>
    <cellStyle name="Note 2 2 5 3 2" xfId="21183" xr:uid="{00000000-0005-0000-0000-0000B0500000}"/>
    <cellStyle name="Note 2 2 5 4" xfId="20429" xr:uid="{00000000-0005-0000-0000-0000B1500000}"/>
    <cellStyle name="Note 2 2 5 4 2" xfId="21182" xr:uid="{00000000-0005-0000-0000-0000B2500000}"/>
    <cellStyle name="Note 2 2 5 5" xfId="21185" xr:uid="{00000000-0005-0000-0000-0000B3500000}"/>
    <cellStyle name="Note 2 2 6" xfId="20430" xr:uid="{00000000-0005-0000-0000-0000B4500000}"/>
    <cellStyle name="Note 2 2 6 2" xfId="21181" xr:uid="{00000000-0005-0000-0000-0000B5500000}"/>
    <cellStyle name="Note 2 2 7" xfId="20431" xr:uid="{00000000-0005-0000-0000-0000B6500000}"/>
    <cellStyle name="Note 2 2 7 2" xfId="21180" xr:uid="{00000000-0005-0000-0000-0000B7500000}"/>
    <cellStyle name="Note 2 2 8" xfId="20432" xr:uid="{00000000-0005-0000-0000-0000B8500000}"/>
    <cellStyle name="Note 2 2 8 2" xfId="21179" xr:uid="{00000000-0005-0000-0000-0000B9500000}"/>
    <cellStyle name="Note 2 2 9" xfId="20433" xr:uid="{00000000-0005-0000-0000-0000BA500000}"/>
    <cellStyle name="Note 2 2 9 2" xfId="21178" xr:uid="{00000000-0005-0000-0000-0000BB500000}"/>
    <cellStyle name="Note 2 3" xfId="20434" xr:uid="{00000000-0005-0000-0000-0000BC500000}"/>
    <cellStyle name="Note 2 3 2" xfId="20435" xr:uid="{00000000-0005-0000-0000-0000BD500000}"/>
    <cellStyle name="Note 2 3 2 2" xfId="21177" xr:uid="{00000000-0005-0000-0000-0000BE500000}"/>
    <cellStyle name="Note 2 3 3" xfId="20436" xr:uid="{00000000-0005-0000-0000-0000BF500000}"/>
    <cellStyle name="Note 2 3 3 2" xfId="21176" xr:uid="{00000000-0005-0000-0000-0000C0500000}"/>
    <cellStyle name="Note 2 3 4" xfId="20437" xr:uid="{00000000-0005-0000-0000-0000C1500000}"/>
    <cellStyle name="Note 2 3 4 2" xfId="21175" xr:uid="{00000000-0005-0000-0000-0000C2500000}"/>
    <cellStyle name="Note 2 3 5" xfId="20438" xr:uid="{00000000-0005-0000-0000-0000C3500000}"/>
    <cellStyle name="Note 2 3 5 2" xfId="21174" xr:uid="{00000000-0005-0000-0000-0000C4500000}"/>
    <cellStyle name="Note 2 4" xfId="20439" xr:uid="{00000000-0005-0000-0000-0000C5500000}"/>
    <cellStyle name="Note 2 4 2" xfId="20440" xr:uid="{00000000-0005-0000-0000-0000C6500000}"/>
    <cellStyle name="Note 2 4 2 2" xfId="20441" xr:uid="{00000000-0005-0000-0000-0000C7500000}"/>
    <cellStyle name="Note 2 4 2 2 2" xfId="21173" xr:uid="{00000000-0005-0000-0000-0000C8500000}"/>
    <cellStyle name="Note 2 4 3" xfId="20442" xr:uid="{00000000-0005-0000-0000-0000C9500000}"/>
    <cellStyle name="Note 2 4 3 2" xfId="20443" xr:uid="{00000000-0005-0000-0000-0000CA500000}"/>
    <cellStyle name="Note 2 4 3 2 2" xfId="21172" xr:uid="{00000000-0005-0000-0000-0000CB500000}"/>
    <cellStyle name="Note 2 4 4" xfId="20444" xr:uid="{00000000-0005-0000-0000-0000CC500000}"/>
    <cellStyle name="Note 2 4 4 2" xfId="20445" xr:uid="{00000000-0005-0000-0000-0000CD500000}"/>
    <cellStyle name="Note 2 4 4 2 2" xfId="21171" xr:uid="{00000000-0005-0000-0000-0000CE500000}"/>
    <cellStyle name="Note 2 4 5" xfId="20446" xr:uid="{00000000-0005-0000-0000-0000CF500000}"/>
    <cellStyle name="Note 2 4 6" xfId="20447" xr:uid="{00000000-0005-0000-0000-0000D0500000}"/>
    <cellStyle name="Note 2 4 7" xfId="20448" xr:uid="{00000000-0005-0000-0000-0000D1500000}"/>
    <cellStyle name="Note 2 4 7 2" xfId="21170" xr:uid="{00000000-0005-0000-0000-0000D2500000}"/>
    <cellStyle name="Note 2 5" xfId="20449" xr:uid="{00000000-0005-0000-0000-0000D3500000}"/>
    <cellStyle name="Note 2 5 2" xfId="20450" xr:uid="{00000000-0005-0000-0000-0000D4500000}"/>
    <cellStyle name="Note 2 5 2 2" xfId="20451" xr:uid="{00000000-0005-0000-0000-0000D5500000}"/>
    <cellStyle name="Note 2 5 2 2 2" xfId="21169" xr:uid="{00000000-0005-0000-0000-0000D6500000}"/>
    <cellStyle name="Note 2 5 3" xfId="20452" xr:uid="{00000000-0005-0000-0000-0000D7500000}"/>
    <cellStyle name="Note 2 5 3 2" xfId="20453" xr:uid="{00000000-0005-0000-0000-0000D8500000}"/>
    <cellStyle name="Note 2 5 3 2 2" xfId="21168" xr:uid="{00000000-0005-0000-0000-0000D9500000}"/>
    <cellStyle name="Note 2 5 4" xfId="20454" xr:uid="{00000000-0005-0000-0000-0000DA500000}"/>
    <cellStyle name="Note 2 5 4 2" xfId="20455" xr:uid="{00000000-0005-0000-0000-0000DB500000}"/>
    <cellStyle name="Note 2 5 4 2 2" xfId="21167" xr:uid="{00000000-0005-0000-0000-0000DC500000}"/>
    <cellStyle name="Note 2 5 5" xfId="20456" xr:uid="{00000000-0005-0000-0000-0000DD500000}"/>
    <cellStyle name="Note 2 5 6" xfId="20457" xr:uid="{00000000-0005-0000-0000-0000DE500000}"/>
    <cellStyle name="Note 2 5 7" xfId="20458" xr:uid="{00000000-0005-0000-0000-0000DF500000}"/>
    <cellStyle name="Note 2 5 7 2" xfId="21166" xr:uid="{00000000-0005-0000-0000-0000E0500000}"/>
    <cellStyle name="Note 2 6" xfId="20459" xr:uid="{00000000-0005-0000-0000-0000E1500000}"/>
    <cellStyle name="Note 2 6 2" xfId="20460" xr:uid="{00000000-0005-0000-0000-0000E2500000}"/>
    <cellStyle name="Note 2 6 2 2" xfId="20461" xr:uid="{00000000-0005-0000-0000-0000E3500000}"/>
    <cellStyle name="Note 2 6 2 2 2" xfId="21165" xr:uid="{00000000-0005-0000-0000-0000E4500000}"/>
    <cellStyle name="Note 2 6 3" xfId="20462" xr:uid="{00000000-0005-0000-0000-0000E5500000}"/>
    <cellStyle name="Note 2 6 3 2" xfId="20463" xr:uid="{00000000-0005-0000-0000-0000E6500000}"/>
    <cellStyle name="Note 2 6 3 2 2" xfId="21164" xr:uid="{00000000-0005-0000-0000-0000E7500000}"/>
    <cellStyle name="Note 2 6 4" xfId="20464" xr:uid="{00000000-0005-0000-0000-0000E8500000}"/>
    <cellStyle name="Note 2 6 4 2" xfId="20465" xr:uid="{00000000-0005-0000-0000-0000E9500000}"/>
    <cellStyle name="Note 2 6 4 2 2" xfId="21163" xr:uid="{00000000-0005-0000-0000-0000EA500000}"/>
    <cellStyle name="Note 2 6 5" xfId="20466" xr:uid="{00000000-0005-0000-0000-0000EB500000}"/>
    <cellStyle name="Note 2 6 6" xfId="20467" xr:uid="{00000000-0005-0000-0000-0000EC500000}"/>
    <cellStyle name="Note 2 6 7" xfId="20468" xr:uid="{00000000-0005-0000-0000-0000ED500000}"/>
    <cellStyle name="Note 2 6 7 2" xfId="21162" xr:uid="{00000000-0005-0000-0000-0000EE500000}"/>
    <cellStyle name="Note 2 7" xfId="20469" xr:uid="{00000000-0005-0000-0000-0000EF500000}"/>
    <cellStyle name="Note 2 7 2" xfId="20470" xr:uid="{00000000-0005-0000-0000-0000F0500000}"/>
    <cellStyle name="Note 2 7 2 2" xfId="20471" xr:uid="{00000000-0005-0000-0000-0000F1500000}"/>
    <cellStyle name="Note 2 7 2 2 2" xfId="21161" xr:uid="{00000000-0005-0000-0000-0000F2500000}"/>
    <cellStyle name="Note 2 7 3" xfId="20472" xr:uid="{00000000-0005-0000-0000-0000F3500000}"/>
    <cellStyle name="Note 2 7 3 2" xfId="20473" xr:uid="{00000000-0005-0000-0000-0000F4500000}"/>
    <cellStyle name="Note 2 7 3 2 2" xfId="21160" xr:uid="{00000000-0005-0000-0000-0000F5500000}"/>
    <cellStyle name="Note 2 7 4" xfId="20474" xr:uid="{00000000-0005-0000-0000-0000F6500000}"/>
    <cellStyle name="Note 2 7 4 2" xfId="20475" xr:uid="{00000000-0005-0000-0000-0000F7500000}"/>
    <cellStyle name="Note 2 7 4 2 2" xfId="21159" xr:uid="{00000000-0005-0000-0000-0000F8500000}"/>
    <cellStyle name="Note 2 7 5" xfId="20476" xr:uid="{00000000-0005-0000-0000-0000F9500000}"/>
    <cellStyle name="Note 2 7 6" xfId="20477" xr:uid="{00000000-0005-0000-0000-0000FA500000}"/>
    <cellStyle name="Note 2 7 7" xfId="20478" xr:uid="{00000000-0005-0000-0000-0000FB500000}"/>
    <cellStyle name="Note 2 7 7 2" xfId="21158" xr:uid="{00000000-0005-0000-0000-0000FC500000}"/>
    <cellStyle name="Note 2 8" xfId="20479" xr:uid="{00000000-0005-0000-0000-0000FD500000}"/>
    <cellStyle name="Note 2 8 2" xfId="20480" xr:uid="{00000000-0005-0000-0000-0000FE500000}"/>
    <cellStyle name="Note 2 8 2 2" xfId="21157" xr:uid="{00000000-0005-0000-0000-0000FF500000}"/>
    <cellStyle name="Note 2 8 3" xfId="20481" xr:uid="{00000000-0005-0000-0000-000000510000}"/>
    <cellStyle name="Note 2 8 3 2" xfId="21156" xr:uid="{00000000-0005-0000-0000-000001510000}"/>
    <cellStyle name="Note 2 8 4" xfId="20482" xr:uid="{00000000-0005-0000-0000-000002510000}"/>
    <cellStyle name="Note 2 8 4 2" xfId="21155" xr:uid="{00000000-0005-0000-0000-000003510000}"/>
    <cellStyle name="Note 2 8 5" xfId="20483" xr:uid="{00000000-0005-0000-0000-000004510000}"/>
    <cellStyle name="Note 2 8 5 2" xfId="21154" xr:uid="{00000000-0005-0000-0000-000005510000}"/>
    <cellStyle name="Note 2 9" xfId="20484" xr:uid="{00000000-0005-0000-0000-000006510000}"/>
    <cellStyle name="Note 2 9 2" xfId="20485" xr:uid="{00000000-0005-0000-0000-000007510000}"/>
    <cellStyle name="Note 2 9 2 2" xfId="21153" xr:uid="{00000000-0005-0000-0000-000008510000}"/>
    <cellStyle name="Note 2 9 3" xfId="20486" xr:uid="{00000000-0005-0000-0000-000009510000}"/>
    <cellStyle name="Note 2 9 3 2" xfId="21152" xr:uid="{00000000-0005-0000-0000-00000A510000}"/>
    <cellStyle name="Note 2 9 4" xfId="20487" xr:uid="{00000000-0005-0000-0000-00000B510000}"/>
    <cellStyle name="Note 2 9 4 2" xfId="21151" xr:uid="{00000000-0005-0000-0000-00000C510000}"/>
    <cellStyle name="Note 2 9 5" xfId="20488" xr:uid="{00000000-0005-0000-0000-00000D510000}"/>
    <cellStyle name="Note 2 9 5 2" xfId="21150" xr:uid="{00000000-0005-0000-0000-00000E510000}"/>
    <cellStyle name="Note 3 2" xfId="20489" xr:uid="{00000000-0005-0000-0000-00000F510000}"/>
    <cellStyle name="Note 3 2 2" xfId="20490" xr:uid="{00000000-0005-0000-0000-000010510000}"/>
    <cellStyle name="Note 3 2 2 2" xfId="21148" xr:uid="{00000000-0005-0000-0000-000011510000}"/>
    <cellStyle name="Note 3 2 3" xfId="20491" xr:uid="{00000000-0005-0000-0000-000012510000}"/>
    <cellStyle name="Note 3 2 4" xfId="21149" xr:uid="{00000000-0005-0000-0000-000013510000}"/>
    <cellStyle name="Note 3 3" xfId="20492" xr:uid="{00000000-0005-0000-0000-000014510000}"/>
    <cellStyle name="Note 3 3 2" xfId="20493" xr:uid="{00000000-0005-0000-0000-000015510000}"/>
    <cellStyle name="Note 3 3 3" xfId="21147" xr:uid="{00000000-0005-0000-0000-000016510000}"/>
    <cellStyle name="Note 3 4" xfId="20494" xr:uid="{00000000-0005-0000-0000-000017510000}"/>
    <cellStyle name="Note 3 4 2" xfId="21146" xr:uid="{00000000-0005-0000-0000-000018510000}"/>
    <cellStyle name="Note 3 5" xfId="20495" xr:uid="{00000000-0005-0000-0000-000019510000}"/>
    <cellStyle name="Note 4 2" xfId="20496" xr:uid="{00000000-0005-0000-0000-00001A510000}"/>
    <cellStyle name="Note 4 2 2" xfId="20497" xr:uid="{00000000-0005-0000-0000-00001B510000}"/>
    <cellStyle name="Note 4 2 2 2" xfId="21144" xr:uid="{00000000-0005-0000-0000-00001C510000}"/>
    <cellStyle name="Note 4 2 3" xfId="20498" xr:uid="{00000000-0005-0000-0000-00001D510000}"/>
    <cellStyle name="Note 4 2 4" xfId="21145" xr:uid="{00000000-0005-0000-0000-00001E510000}"/>
    <cellStyle name="Note 4 3" xfId="20499" xr:uid="{00000000-0005-0000-0000-00001F510000}"/>
    <cellStyle name="Note 4 4" xfId="20500" xr:uid="{00000000-0005-0000-0000-000020510000}"/>
    <cellStyle name="Note 4 4 2" xfId="21143" xr:uid="{00000000-0005-0000-0000-000021510000}"/>
    <cellStyle name="Note 4 5" xfId="20501" xr:uid="{00000000-0005-0000-0000-000022510000}"/>
    <cellStyle name="Note 5" xfId="20502" xr:uid="{00000000-0005-0000-0000-000023510000}"/>
    <cellStyle name="Note 5 2" xfId="20503" xr:uid="{00000000-0005-0000-0000-000024510000}"/>
    <cellStyle name="Note 5 2 2" xfId="20504" xr:uid="{00000000-0005-0000-0000-000025510000}"/>
    <cellStyle name="Note 5 2 3" xfId="21141" xr:uid="{00000000-0005-0000-0000-000026510000}"/>
    <cellStyle name="Note 5 3" xfId="20505" xr:uid="{00000000-0005-0000-0000-000027510000}"/>
    <cellStyle name="Note 5 3 2" xfId="20506" xr:uid="{00000000-0005-0000-0000-000028510000}"/>
    <cellStyle name="Note 5 3 3" xfId="21140" xr:uid="{00000000-0005-0000-0000-000029510000}"/>
    <cellStyle name="Note 5 4" xfId="20507" xr:uid="{00000000-0005-0000-0000-00002A510000}"/>
    <cellStyle name="Note 5 4 2" xfId="21139" xr:uid="{00000000-0005-0000-0000-00002B510000}"/>
    <cellStyle name="Note 5 5" xfId="20508" xr:uid="{00000000-0005-0000-0000-00002C510000}"/>
    <cellStyle name="Note 5 6" xfId="21142" xr:uid="{00000000-0005-0000-0000-00002D510000}"/>
    <cellStyle name="Note 6" xfId="20509" xr:uid="{00000000-0005-0000-0000-00002E510000}"/>
    <cellStyle name="Note 6 2" xfId="20510" xr:uid="{00000000-0005-0000-0000-00002F510000}"/>
    <cellStyle name="Note 6 2 2" xfId="20511" xr:uid="{00000000-0005-0000-0000-000030510000}"/>
    <cellStyle name="Note 6 2 3" xfId="21137" xr:uid="{00000000-0005-0000-0000-000031510000}"/>
    <cellStyle name="Note 6 3" xfId="20512" xr:uid="{00000000-0005-0000-0000-000032510000}"/>
    <cellStyle name="Note 6 4" xfId="20513" xr:uid="{00000000-0005-0000-0000-000033510000}"/>
    <cellStyle name="Note 6 5" xfId="21138" xr:uid="{00000000-0005-0000-0000-000034510000}"/>
    <cellStyle name="Note 7" xfId="20514" xr:uid="{00000000-0005-0000-0000-000035510000}"/>
    <cellStyle name="Note 7 2" xfId="21136" xr:uid="{00000000-0005-0000-0000-000036510000}"/>
    <cellStyle name="Note 8" xfId="20515" xr:uid="{00000000-0005-0000-0000-000037510000}"/>
    <cellStyle name="Note 8 2" xfId="20516" xr:uid="{00000000-0005-0000-0000-000038510000}"/>
    <cellStyle name="Note 8 2 2" xfId="21134" xr:uid="{00000000-0005-0000-0000-000039510000}"/>
    <cellStyle name="Note 8 3" xfId="21135" xr:uid="{00000000-0005-0000-0000-00003A510000}"/>
    <cellStyle name="Note 9" xfId="20517" xr:uid="{00000000-0005-0000-0000-00003B510000}"/>
    <cellStyle name="Note 9 2" xfId="21133" xr:uid="{00000000-0005-0000-0000-00003C510000}"/>
    <cellStyle name="Ôèíàíñîâûé [0]_Ëèñò1" xfId="20518" xr:uid="{00000000-0005-0000-0000-00003D510000}"/>
    <cellStyle name="Ôèíàíñîâûé_Ëèñò1" xfId="20519" xr:uid="{00000000-0005-0000-0000-00003E510000}"/>
    <cellStyle name="Option" xfId="20520" xr:uid="{00000000-0005-0000-0000-00003F510000}"/>
    <cellStyle name="Option 2" xfId="20521" xr:uid="{00000000-0005-0000-0000-000040510000}"/>
    <cellStyle name="Option 3" xfId="20522" xr:uid="{00000000-0005-0000-0000-000041510000}"/>
    <cellStyle name="Option 4" xfId="20523" xr:uid="{00000000-0005-0000-0000-000042510000}"/>
    <cellStyle name="optionalExposure" xfId="20524" xr:uid="{00000000-0005-0000-0000-000043510000}"/>
    <cellStyle name="optionalExposure 2" xfId="21132" xr:uid="{00000000-0005-0000-0000-000044510000}"/>
    <cellStyle name="OptionHeading" xfId="20525" xr:uid="{00000000-0005-0000-0000-000045510000}"/>
    <cellStyle name="OptionHeading 2" xfId="20526" xr:uid="{00000000-0005-0000-0000-000046510000}"/>
    <cellStyle name="OptionHeading 3" xfId="20527" xr:uid="{00000000-0005-0000-0000-000047510000}"/>
    <cellStyle name="Output 2" xfId="20528" xr:uid="{00000000-0005-0000-0000-000048510000}"/>
    <cellStyle name="Output 2 10" xfId="20529" xr:uid="{00000000-0005-0000-0000-000049510000}"/>
    <cellStyle name="Output 2 10 2" xfId="20530" xr:uid="{00000000-0005-0000-0000-00004A510000}"/>
    <cellStyle name="Output 2 10 2 2" xfId="21130" xr:uid="{00000000-0005-0000-0000-00004B510000}"/>
    <cellStyle name="Output 2 10 3" xfId="20531" xr:uid="{00000000-0005-0000-0000-00004C510000}"/>
    <cellStyle name="Output 2 10 3 2" xfId="21129" xr:uid="{00000000-0005-0000-0000-00004D510000}"/>
    <cellStyle name="Output 2 10 4" xfId="20532" xr:uid="{00000000-0005-0000-0000-00004E510000}"/>
    <cellStyle name="Output 2 10 4 2" xfId="21128" xr:uid="{00000000-0005-0000-0000-00004F510000}"/>
    <cellStyle name="Output 2 10 5" xfId="20533" xr:uid="{00000000-0005-0000-0000-000050510000}"/>
    <cellStyle name="Output 2 10 5 2" xfId="21127" xr:uid="{00000000-0005-0000-0000-000051510000}"/>
    <cellStyle name="Output 2 11" xfId="20534" xr:uid="{00000000-0005-0000-0000-000052510000}"/>
    <cellStyle name="Output 2 11 2" xfId="20535" xr:uid="{00000000-0005-0000-0000-000053510000}"/>
    <cellStyle name="Output 2 11 2 2" xfId="21125" xr:uid="{00000000-0005-0000-0000-000054510000}"/>
    <cellStyle name="Output 2 11 3" xfId="20536" xr:uid="{00000000-0005-0000-0000-000055510000}"/>
    <cellStyle name="Output 2 11 3 2" xfId="21124" xr:uid="{00000000-0005-0000-0000-000056510000}"/>
    <cellStyle name="Output 2 11 4" xfId="20537" xr:uid="{00000000-0005-0000-0000-000057510000}"/>
    <cellStyle name="Output 2 11 4 2" xfId="21123" xr:uid="{00000000-0005-0000-0000-000058510000}"/>
    <cellStyle name="Output 2 11 5" xfId="20538" xr:uid="{00000000-0005-0000-0000-000059510000}"/>
    <cellStyle name="Output 2 11 5 2" xfId="21122" xr:uid="{00000000-0005-0000-0000-00005A510000}"/>
    <cellStyle name="Output 2 11 6" xfId="21126" xr:uid="{00000000-0005-0000-0000-00005B510000}"/>
    <cellStyle name="Output 2 12" xfId="20539" xr:uid="{00000000-0005-0000-0000-00005C510000}"/>
    <cellStyle name="Output 2 12 2" xfId="20540" xr:uid="{00000000-0005-0000-0000-00005D510000}"/>
    <cellStyle name="Output 2 12 2 2" xfId="21120" xr:uid="{00000000-0005-0000-0000-00005E510000}"/>
    <cellStyle name="Output 2 12 3" xfId="20541" xr:uid="{00000000-0005-0000-0000-00005F510000}"/>
    <cellStyle name="Output 2 12 3 2" xfId="21119" xr:uid="{00000000-0005-0000-0000-000060510000}"/>
    <cellStyle name="Output 2 12 4" xfId="20542" xr:uid="{00000000-0005-0000-0000-000061510000}"/>
    <cellStyle name="Output 2 12 4 2" xfId="21118" xr:uid="{00000000-0005-0000-0000-000062510000}"/>
    <cellStyle name="Output 2 12 5" xfId="20543" xr:uid="{00000000-0005-0000-0000-000063510000}"/>
    <cellStyle name="Output 2 12 5 2" xfId="21117" xr:uid="{00000000-0005-0000-0000-000064510000}"/>
    <cellStyle name="Output 2 12 6" xfId="21121" xr:uid="{00000000-0005-0000-0000-000065510000}"/>
    <cellStyle name="Output 2 13" xfId="20544" xr:uid="{00000000-0005-0000-0000-000066510000}"/>
    <cellStyle name="Output 2 13 2" xfId="20545" xr:uid="{00000000-0005-0000-0000-000067510000}"/>
    <cellStyle name="Output 2 13 2 2" xfId="21115" xr:uid="{00000000-0005-0000-0000-000068510000}"/>
    <cellStyle name="Output 2 13 3" xfId="20546" xr:uid="{00000000-0005-0000-0000-000069510000}"/>
    <cellStyle name="Output 2 13 3 2" xfId="21114" xr:uid="{00000000-0005-0000-0000-00006A510000}"/>
    <cellStyle name="Output 2 13 4" xfId="20547" xr:uid="{00000000-0005-0000-0000-00006B510000}"/>
    <cellStyle name="Output 2 13 4 2" xfId="21113" xr:uid="{00000000-0005-0000-0000-00006C510000}"/>
    <cellStyle name="Output 2 13 5" xfId="21116" xr:uid="{00000000-0005-0000-0000-00006D510000}"/>
    <cellStyle name="Output 2 14" xfId="20548" xr:uid="{00000000-0005-0000-0000-00006E510000}"/>
    <cellStyle name="Output 2 14 2" xfId="21112" xr:uid="{00000000-0005-0000-0000-00006F510000}"/>
    <cellStyle name="Output 2 15" xfId="20549" xr:uid="{00000000-0005-0000-0000-000070510000}"/>
    <cellStyle name="Output 2 15 2" xfId="21111" xr:uid="{00000000-0005-0000-0000-000071510000}"/>
    <cellStyle name="Output 2 16" xfId="20550" xr:uid="{00000000-0005-0000-0000-000072510000}"/>
    <cellStyle name="Output 2 16 2" xfId="21110" xr:uid="{00000000-0005-0000-0000-000073510000}"/>
    <cellStyle name="Output 2 17" xfId="21131" xr:uid="{00000000-0005-0000-0000-000074510000}"/>
    <cellStyle name="Output 2 2" xfId="20551" xr:uid="{00000000-0005-0000-0000-000075510000}"/>
    <cellStyle name="Output 2 2 10" xfId="21109" xr:uid="{00000000-0005-0000-0000-000076510000}"/>
    <cellStyle name="Output 2 2 2" xfId="20552" xr:uid="{00000000-0005-0000-0000-000077510000}"/>
    <cellStyle name="Output 2 2 2 2" xfId="20553" xr:uid="{00000000-0005-0000-0000-000078510000}"/>
    <cellStyle name="Output 2 2 2 2 2" xfId="21107" xr:uid="{00000000-0005-0000-0000-000079510000}"/>
    <cellStyle name="Output 2 2 2 3" xfId="20554" xr:uid="{00000000-0005-0000-0000-00007A510000}"/>
    <cellStyle name="Output 2 2 2 3 2" xfId="21106" xr:uid="{00000000-0005-0000-0000-00007B510000}"/>
    <cellStyle name="Output 2 2 2 4" xfId="20555" xr:uid="{00000000-0005-0000-0000-00007C510000}"/>
    <cellStyle name="Output 2 2 2 4 2" xfId="21105" xr:uid="{00000000-0005-0000-0000-00007D510000}"/>
    <cellStyle name="Output 2 2 2 5" xfId="21108" xr:uid="{00000000-0005-0000-0000-00007E510000}"/>
    <cellStyle name="Output 2 2 3" xfId="20556" xr:uid="{00000000-0005-0000-0000-00007F510000}"/>
    <cellStyle name="Output 2 2 3 2" xfId="20557" xr:uid="{00000000-0005-0000-0000-000080510000}"/>
    <cellStyle name="Output 2 2 3 2 2" xfId="21103" xr:uid="{00000000-0005-0000-0000-000081510000}"/>
    <cellStyle name="Output 2 2 3 3" xfId="20558" xr:uid="{00000000-0005-0000-0000-000082510000}"/>
    <cellStyle name="Output 2 2 3 3 2" xfId="21102" xr:uid="{00000000-0005-0000-0000-000083510000}"/>
    <cellStyle name="Output 2 2 3 4" xfId="20559" xr:uid="{00000000-0005-0000-0000-000084510000}"/>
    <cellStyle name="Output 2 2 3 4 2" xfId="21101" xr:uid="{00000000-0005-0000-0000-000085510000}"/>
    <cellStyle name="Output 2 2 3 5" xfId="21104" xr:uid="{00000000-0005-0000-0000-000086510000}"/>
    <cellStyle name="Output 2 2 4" xfId="20560" xr:uid="{00000000-0005-0000-0000-000087510000}"/>
    <cellStyle name="Output 2 2 4 2" xfId="20561" xr:uid="{00000000-0005-0000-0000-000088510000}"/>
    <cellStyle name="Output 2 2 4 2 2" xfId="21099" xr:uid="{00000000-0005-0000-0000-000089510000}"/>
    <cellStyle name="Output 2 2 4 3" xfId="20562" xr:uid="{00000000-0005-0000-0000-00008A510000}"/>
    <cellStyle name="Output 2 2 4 3 2" xfId="21098" xr:uid="{00000000-0005-0000-0000-00008B510000}"/>
    <cellStyle name="Output 2 2 4 4" xfId="20563" xr:uid="{00000000-0005-0000-0000-00008C510000}"/>
    <cellStyle name="Output 2 2 4 4 2" xfId="21097" xr:uid="{00000000-0005-0000-0000-00008D510000}"/>
    <cellStyle name="Output 2 2 4 5" xfId="21100" xr:uid="{00000000-0005-0000-0000-00008E510000}"/>
    <cellStyle name="Output 2 2 5" xfId="20564" xr:uid="{00000000-0005-0000-0000-00008F510000}"/>
    <cellStyle name="Output 2 2 5 2" xfId="20565" xr:uid="{00000000-0005-0000-0000-000090510000}"/>
    <cellStyle name="Output 2 2 5 2 2" xfId="21095" xr:uid="{00000000-0005-0000-0000-000091510000}"/>
    <cellStyle name="Output 2 2 5 3" xfId="20566" xr:uid="{00000000-0005-0000-0000-000092510000}"/>
    <cellStyle name="Output 2 2 5 3 2" xfId="21094" xr:uid="{00000000-0005-0000-0000-000093510000}"/>
    <cellStyle name="Output 2 2 5 4" xfId="20567" xr:uid="{00000000-0005-0000-0000-000094510000}"/>
    <cellStyle name="Output 2 2 5 4 2" xfId="21093" xr:uid="{00000000-0005-0000-0000-000095510000}"/>
    <cellStyle name="Output 2 2 5 5" xfId="21096" xr:uid="{00000000-0005-0000-0000-000096510000}"/>
    <cellStyle name="Output 2 2 6" xfId="20568" xr:uid="{00000000-0005-0000-0000-000097510000}"/>
    <cellStyle name="Output 2 2 6 2" xfId="21092" xr:uid="{00000000-0005-0000-0000-000098510000}"/>
    <cellStyle name="Output 2 2 7" xfId="20569" xr:uid="{00000000-0005-0000-0000-000099510000}"/>
    <cellStyle name="Output 2 2 7 2" xfId="21091" xr:uid="{00000000-0005-0000-0000-00009A510000}"/>
    <cellStyle name="Output 2 2 8" xfId="20570" xr:uid="{00000000-0005-0000-0000-00009B510000}"/>
    <cellStyle name="Output 2 2 8 2" xfId="21090" xr:uid="{00000000-0005-0000-0000-00009C510000}"/>
    <cellStyle name="Output 2 2 9" xfId="20571" xr:uid="{00000000-0005-0000-0000-00009D510000}"/>
    <cellStyle name="Output 2 2 9 2" xfId="21089" xr:uid="{00000000-0005-0000-0000-00009E510000}"/>
    <cellStyle name="Output 2 3" xfId="20572" xr:uid="{00000000-0005-0000-0000-00009F510000}"/>
    <cellStyle name="Output 2 3 2" xfId="20573" xr:uid="{00000000-0005-0000-0000-0000A0510000}"/>
    <cellStyle name="Output 2 3 2 2" xfId="21088" xr:uid="{00000000-0005-0000-0000-0000A1510000}"/>
    <cellStyle name="Output 2 3 3" xfId="20574" xr:uid="{00000000-0005-0000-0000-0000A2510000}"/>
    <cellStyle name="Output 2 3 3 2" xfId="21087" xr:uid="{00000000-0005-0000-0000-0000A3510000}"/>
    <cellStyle name="Output 2 3 4" xfId="20575" xr:uid="{00000000-0005-0000-0000-0000A4510000}"/>
    <cellStyle name="Output 2 3 4 2" xfId="21086" xr:uid="{00000000-0005-0000-0000-0000A5510000}"/>
    <cellStyle name="Output 2 3 5" xfId="20576" xr:uid="{00000000-0005-0000-0000-0000A6510000}"/>
    <cellStyle name="Output 2 3 5 2" xfId="21085" xr:uid="{00000000-0005-0000-0000-0000A7510000}"/>
    <cellStyle name="Output 2 4" xfId="20577" xr:uid="{00000000-0005-0000-0000-0000A8510000}"/>
    <cellStyle name="Output 2 4 2" xfId="20578" xr:uid="{00000000-0005-0000-0000-0000A9510000}"/>
    <cellStyle name="Output 2 4 2 2" xfId="21084" xr:uid="{00000000-0005-0000-0000-0000AA510000}"/>
    <cellStyle name="Output 2 4 3" xfId="20579" xr:uid="{00000000-0005-0000-0000-0000AB510000}"/>
    <cellStyle name="Output 2 4 3 2" xfId="21083" xr:uid="{00000000-0005-0000-0000-0000AC510000}"/>
    <cellStyle name="Output 2 4 4" xfId="20580" xr:uid="{00000000-0005-0000-0000-0000AD510000}"/>
    <cellStyle name="Output 2 4 4 2" xfId="21082" xr:uid="{00000000-0005-0000-0000-0000AE510000}"/>
    <cellStyle name="Output 2 4 5" xfId="20581" xr:uid="{00000000-0005-0000-0000-0000AF510000}"/>
    <cellStyle name="Output 2 4 5 2" xfId="21081" xr:uid="{00000000-0005-0000-0000-0000B0510000}"/>
    <cellStyle name="Output 2 5" xfId="20582" xr:uid="{00000000-0005-0000-0000-0000B1510000}"/>
    <cellStyle name="Output 2 5 2" xfId="20583" xr:uid="{00000000-0005-0000-0000-0000B2510000}"/>
    <cellStyle name="Output 2 5 2 2" xfId="21080" xr:uid="{00000000-0005-0000-0000-0000B3510000}"/>
    <cellStyle name="Output 2 5 3" xfId="20584" xr:uid="{00000000-0005-0000-0000-0000B4510000}"/>
    <cellStyle name="Output 2 5 3 2" xfId="21079" xr:uid="{00000000-0005-0000-0000-0000B5510000}"/>
    <cellStyle name="Output 2 5 4" xfId="20585" xr:uid="{00000000-0005-0000-0000-0000B6510000}"/>
    <cellStyle name="Output 2 5 4 2" xfId="21078" xr:uid="{00000000-0005-0000-0000-0000B7510000}"/>
    <cellStyle name="Output 2 5 5" xfId="20586" xr:uid="{00000000-0005-0000-0000-0000B8510000}"/>
    <cellStyle name="Output 2 5 5 2" xfId="21077" xr:uid="{00000000-0005-0000-0000-0000B9510000}"/>
    <cellStyle name="Output 2 6" xfId="20587" xr:uid="{00000000-0005-0000-0000-0000BA510000}"/>
    <cellStyle name="Output 2 6 2" xfId="20588" xr:uid="{00000000-0005-0000-0000-0000BB510000}"/>
    <cellStyle name="Output 2 6 2 2" xfId="21076" xr:uid="{00000000-0005-0000-0000-0000BC510000}"/>
    <cellStyle name="Output 2 6 3" xfId="20589" xr:uid="{00000000-0005-0000-0000-0000BD510000}"/>
    <cellStyle name="Output 2 6 3 2" xfId="21075" xr:uid="{00000000-0005-0000-0000-0000BE510000}"/>
    <cellStyle name="Output 2 6 4" xfId="20590" xr:uid="{00000000-0005-0000-0000-0000BF510000}"/>
    <cellStyle name="Output 2 6 4 2" xfId="21074" xr:uid="{00000000-0005-0000-0000-0000C0510000}"/>
    <cellStyle name="Output 2 6 5" xfId="20591" xr:uid="{00000000-0005-0000-0000-0000C1510000}"/>
    <cellStyle name="Output 2 6 5 2" xfId="21073" xr:uid="{00000000-0005-0000-0000-0000C2510000}"/>
    <cellStyle name="Output 2 7" xfId="20592" xr:uid="{00000000-0005-0000-0000-0000C3510000}"/>
    <cellStyle name="Output 2 7 2" xfId="20593" xr:uid="{00000000-0005-0000-0000-0000C4510000}"/>
    <cellStyle name="Output 2 7 2 2" xfId="21072" xr:uid="{00000000-0005-0000-0000-0000C5510000}"/>
    <cellStyle name="Output 2 7 3" xfId="20594" xr:uid="{00000000-0005-0000-0000-0000C6510000}"/>
    <cellStyle name="Output 2 7 3 2" xfId="21071" xr:uid="{00000000-0005-0000-0000-0000C7510000}"/>
    <cellStyle name="Output 2 7 4" xfId="20595" xr:uid="{00000000-0005-0000-0000-0000C8510000}"/>
    <cellStyle name="Output 2 7 4 2" xfId="21070" xr:uid="{00000000-0005-0000-0000-0000C9510000}"/>
    <cellStyle name="Output 2 7 5" xfId="20596" xr:uid="{00000000-0005-0000-0000-0000CA510000}"/>
    <cellStyle name="Output 2 7 5 2" xfId="21069" xr:uid="{00000000-0005-0000-0000-0000CB510000}"/>
    <cellStyle name="Output 2 8" xfId="20597" xr:uid="{00000000-0005-0000-0000-0000CC510000}"/>
    <cellStyle name="Output 2 8 2" xfId="20598" xr:uid="{00000000-0005-0000-0000-0000CD510000}"/>
    <cellStyle name="Output 2 8 2 2" xfId="21068" xr:uid="{00000000-0005-0000-0000-0000CE510000}"/>
    <cellStyle name="Output 2 8 3" xfId="20599" xr:uid="{00000000-0005-0000-0000-0000CF510000}"/>
    <cellStyle name="Output 2 8 3 2" xfId="21067" xr:uid="{00000000-0005-0000-0000-0000D0510000}"/>
    <cellStyle name="Output 2 8 4" xfId="20600" xr:uid="{00000000-0005-0000-0000-0000D1510000}"/>
    <cellStyle name="Output 2 8 4 2" xfId="21066" xr:uid="{00000000-0005-0000-0000-0000D2510000}"/>
    <cellStyle name="Output 2 8 5" xfId="20601" xr:uid="{00000000-0005-0000-0000-0000D3510000}"/>
    <cellStyle name="Output 2 8 5 2" xfId="21065" xr:uid="{00000000-0005-0000-0000-0000D4510000}"/>
    <cellStyle name="Output 2 9" xfId="20602" xr:uid="{00000000-0005-0000-0000-0000D5510000}"/>
    <cellStyle name="Output 2 9 2" xfId="20603" xr:uid="{00000000-0005-0000-0000-0000D6510000}"/>
    <cellStyle name="Output 2 9 2 2" xfId="21064" xr:uid="{00000000-0005-0000-0000-0000D7510000}"/>
    <cellStyle name="Output 2 9 3" xfId="20604" xr:uid="{00000000-0005-0000-0000-0000D8510000}"/>
    <cellStyle name="Output 2 9 3 2" xfId="21063" xr:uid="{00000000-0005-0000-0000-0000D9510000}"/>
    <cellStyle name="Output 2 9 4" xfId="20605" xr:uid="{00000000-0005-0000-0000-0000DA510000}"/>
    <cellStyle name="Output 2 9 4 2" xfId="21062" xr:uid="{00000000-0005-0000-0000-0000DB510000}"/>
    <cellStyle name="Output 2 9 5" xfId="20606" xr:uid="{00000000-0005-0000-0000-0000DC510000}"/>
    <cellStyle name="Output 2 9 5 2" xfId="21061" xr:uid="{00000000-0005-0000-0000-0000DD510000}"/>
    <cellStyle name="Output 3" xfId="20607" xr:uid="{00000000-0005-0000-0000-0000DE510000}"/>
    <cellStyle name="Output 3 2" xfId="20608" xr:uid="{00000000-0005-0000-0000-0000DF510000}"/>
    <cellStyle name="Output 3 2 2" xfId="21059" xr:uid="{00000000-0005-0000-0000-0000E0510000}"/>
    <cellStyle name="Output 3 3" xfId="20609" xr:uid="{00000000-0005-0000-0000-0000E1510000}"/>
    <cellStyle name="Output 3 3 2" xfId="21058" xr:uid="{00000000-0005-0000-0000-0000E2510000}"/>
    <cellStyle name="Output 3 4" xfId="21060" xr:uid="{00000000-0005-0000-0000-0000E3510000}"/>
    <cellStyle name="Output 4" xfId="20610" xr:uid="{00000000-0005-0000-0000-0000E4510000}"/>
    <cellStyle name="Output 4 2" xfId="20611" xr:uid="{00000000-0005-0000-0000-0000E5510000}"/>
    <cellStyle name="Output 4 2 2" xfId="21056" xr:uid="{00000000-0005-0000-0000-0000E6510000}"/>
    <cellStyle name="Output 4 3" xfId="20612" xr:uid="{00000000-0005-0000-0000-0000E7510000}"/>
    <cellStyle name="Output 4 3 2" xfId="21055" xr:uid="{00000000-0005-0000-0000-0000E8510000}"/>
    <cellStyle name="Output 4 4" xfId="21057" xr:uid="{00000000-0005-0000-0000-0000E9510000}"/>
    <cellStyle name="Output 5" xfId="20613" xr:uid="{00000000-0005-0000-0000-0000EA510000}"/>
    <cellStyle name="Output 5 2" xfId="20614" xr:uid="{00000000-0005-0000-0000-0000EB510000}"/>
    <cellStyle name="Output 5 2 2" xfId="21053" xr:uid="{00000000-0005-0000-0000-0000EC510000}"/>
    <cellStyle name="Output 5 3" xfId="20615" xr:uid="{00000000-0005-0000-0000-0000ED510000}"/>
    <cellStyle name="Output 5 3 2" xfId="21052" xr:uid="{00000000-0005-0000-0000-0000EE510000}"/>
    <cellStyle name="Output 5 4" xfId="21054" xr:uid="{00000000-0005-0000-0000-0000EF510000}"/>
    <cellStyle name="Output 6" xfId="20616" xr:uid="{00000000-0005-0000-0000-0000F0510000}"/>
    <cellStyle name="Output 6 2" xfId="20617" xr:uid="{00000000-0005-0000-0000-0000F1510000}"/>
    <cellStyle name="Output 6 2 2" xfId="21050" xr:uid="{00000000-0005-0000-0000-0000F2510000}"/>
    <cellStyle name="Output 6 3" xfId="20618" xr:uid="{00000000-0005-0000-0000-0000F3510000}"/>
    <cellStyle name="Output 6 3 2" xfId="21049" xr:uid="{00000000-0005-0000-0000-0000F4510000}"/>
    <cellStyle name="Output 6 4" xfId="21051" xr:uid="{00000000-0005-0000-0000-0000F5510000}"/>
    <cellStyle name="Output 7" xfId="20619" xr:uid="{00000000-0005-0000-0000-0000F6510000}"/>
    <cellStyle name="Output 7 2" xfId="21048" xr:uid="{00000000-0005-0000-0000-0000F7510000}"/>
    <cellStyle name="Percen - Style1" xfId="20620" xr:uid="{00000000-0005-0000-0000-0000F8510000}"/>
    <cellStyle name="Percent" xfId="20961" builtinId="5"/>
    <cellStyle name="Percent [0]" xfId="20621" xr:uid="{00000000-0005-0000-0000-0000FA510000}"/>
    <cellStyle name="Percent [00]" xfId="20622" xr:uid="{00000000-0005-0000-0000-0000FB510000}"/>
    <cellStyle name="Percent 10" xfId="20623" xr:uid="{00000000-0005-0000-0000-0000FC510000}"/>
    <cellStyle name="Percent 10 2" xfId="20624" xr:uid="{00000000-0005-0000-0000-0000FD510000}"/>
    <cellStyle name="Percent 10 2 2" xfId="20625" xr:uid="{00000000-0005-0000-0000-0000FE510000}"/>
    <cellStyle name="Percent 10 3" xfId="20626" xr:uid="{00000000-0005-0000-0000-0000FF510000}"/>
    <cellStyle name="Percent 10 4" xfId="20627" xr:uid="{00000000-0005-0000-0000-000000520000}"/>
    <cellStyle name="Percent 11" xfId="20628" xr:uid="{00000000-0005-0000-0000-000001520000}"/>
    <cellStyle name="Percent 11 2" xfId="20629" xr:uid="{00000000-0005-0000-0000-000002520000}"/>
    <cellStyle name="Percent 12" xfId="20630" xr:uid="{00000000-0005-0000-0000-000003520000}"/>
    <cellStyle name="Percent 12 2" xfId="20631" xr:uid="{00000000-0005-0000-0000-000004520000}"/>
    <cellStyle name="Percent 13" xfId="20632" xr:uid="{00000000-0005-0000-0000-000005520000}"/>
    <cellStyle name="Percent 13 2" xfId="20633" xr:uid="{00000000-0005-0000-0000-000006520000}"/>
    <cellStyle name="Percent 14" xfId="20634" xr:uid="{00000000-0005-0000-0000-000007520000}"/>
    <cellStyle name="Percent 15" xfId="20635" xr:uid="{00000000-0005-0000-0000-000008520000}"/>
    <cellStyle name="Percent 15 2" xfId="20636" xr:uid="{00000000-0005-0000-0000-000009520000}"/>
    <cellStyle name="Percent 16" xfId="20637" xr:uid="{00000000-0005-0000-0000-00000A520000}"/>
    <cellStyle name="Percent 17" xfId="20638" xr:uid="{00000000-0005-0000-0000-00000B520000}"/>
    <cellStyle name="Percent 18" xfId="20639" xr:uid="{00000000-0005-0000-0000-00000C520000}"/>
    <cellStyle name="Percent 19" xfId="20640" xr:uid="{00000000-0005-0000-0000-00000D520000}"/>
    <cellStyle name="Percent 2" xfId="6" xr:uid="{00000000-0005-0000-0000-00000E520000}"/>
    <cellStyle name="Percent 2 2" xfId="20641" xr:uid="{00000000-0005-0000-0000-00000F520000}"/>
    <cellStyle name="Percent 2 2 2" xfId="20642" xr:uid="{00000000-0005-0000-0000-000010520000}"/>
    <cellStyle name="Percent 2 2 3" xfId="20643" xr:uid="{00000000-0005-0000-0000-000011520000}"/>
    <cellStyle name="Percent 2 2 4" xfId="20644" xr:uid="{00000000-0005-0000-0000-000012520000}"/>
    <cellStyle name="Percent 2 2 4 2" xfId="20645" xr:uid="{00000000-0005-0000-0000-000013520000}"/>
    <cellStyle name="Percent 2 2 4 2 2" xfId="20646" xr:uid="{00000000-0005-0000-0000-000014520000}"/>
    <cellStyle name="Percent 2 2 4 2 2 2" xfId="20647" xr:uid="{00000000-0005-0000-0000-000015520000}"/>
    <cellStyle name="Percent 2 2 4 2 2 3" xfId="20648" xr:uid="{00000000-0005-0000-0000-000016520000}"/>
    <cellStyle name="Percent 2 2 4 2 2 4" xfId="20649" xr:uid="{00000000-0005-0000-0000-000017520000}"/>
    <cellStyle name="Percent 2 2 4 2 3" xfId="20650" xr:uid="{00000000-0005-0000-0000-000018520000}"/>
    <cellStyle name="Percent 2 2 4 2 4" xfId="20651" xr:uid="{00000000-0005-0000-0000-000019520000}"/>
    <cellStyle name="Percent 2 2 4 2 5" xfId="20652" xr:uid="{00000000-0005-0000-0000-00001A520000}"/>
    <cellStyle name="Percent 2 2 4 3" xfId="20653" xr:uid="{00000000-0005-0000-0000-00001B520000}"/>
    <cellStyle name="Percent 2 2 4 3 2" xfId="20654" xr:uid="{00000000-0005-0000-0000-00001C520000}"/>
    <cellStyle name="Percent 2 2 4 3 3" xfId="20655" xr:uid="{00000000-0005-0000-0000-00001D520000}"/>
    <cellStyle name="Percent 2 2 4 3 4" xfId="20656" xr:uid="{00000000-0005-0000-0000-00001E520000}"/>
    <cellStyle name="Percent 2 2 4 4" xfId="20657" xr:uid="{00000000-0005-0000-0000-00001F520000}"/>
    <cellStyle name="Percent 2 2 4 5" xfId="20658" xr:uid="{00000000-0005-0000-0000-000020520000}"/>
    <cellStyle name="Percent 2 2 4 6" xfId="20659" xr:uid="{00000000-0005-0000-0000-000021520000}"/>
    <cellStyle name="Percent 2 2 5" xfId="20660" xr:uid="{00000000-0005-0000-0000-000022520000}"/>
    <cellStyle name="Percent 2 3" xfId="20661" xr:uid="{00000000-0005-0000-0000-000023520000}"/>
    <cellStyle name="Percent 2 4" xfId="20662" xr:uid="{00000000-0005-0000-0000-000024520000}"/>
    <cellStyle name="Percent 2 5" xfId="20663" xr:uid="{00000000-0005-0000-0000-000025520000}"/>
    <cellStyle name="Percent 2 6" xfId="20664" xr:uid="{00000000-0005-0000-0000-000026520000}"/>
    <cellStyle name="Percent 2 7" xfId="20665" xr:uid="{00000000-0005-0000-0000-000027520000}"/>
    <cellStyle name="Percent 2 8" xfId="20666" xr:uid="{00000000-0005-0000-0000-000028520000}"/>
    <cellStyle name="Percent 2 8 2" xfId="20667" xr:uid="{00000000-0005-0000-0000-000029520000}"/>
    <cellStyle name="Percent 2 9" xfId="20668" xr:uid="{00000000-0005-0000-0000-00002A520000}"/>
    <cellStyle name="Percent 2 9 2" xfId="20669" xr:uid="{00000000-0005-0000-0000-00002B520000}"/>
    <cellStyle name="Percent 2 9 2 2" xfId="20670" xr:uid="{00000000-0005-0000-0000-00002C520000}"/>
    <cellStyle name="Percent 2 9 2 2 2" xfId="20671" xr:uid="{00000000-0005-0000-0000-00002D520000}"/>
    <cellStyle name="Percent 2 9 2 2 3" xfId="20672" xr:uid="{00000000-0005-0000-0000-00002E520000}"/>
    <cellStyle name="Percent 2 9 2 2 4" xfId="20673" xr:uid="{00000000-0005-0000-0000-00002F520000}"/>
    <cellStyle name="Percent 2 9 2 3" xfId="20674" xr:uid="{00000000-0005-0000-0000-000030520000}"/>
    <cellStyle name="Percent 2 9 2 4" xfId="20675" xr:uid="{00000000-0005-0000-0000-000031520000}"/>
    <cellStyle name="Percent 2 9 2 5" xfId="20676" xr:uid="{00000000-0005-0000-0000-000032520000}"/>
    <cellStyle name="Percent 2 9 3" xfId="20677" xr:uid="{00000000-0005-0000-0000-000033520000}"/>
    <cellStyle name="Percent 2 9 3 2" xfId="20678" xr:uid="{00000000-0005-0000-0000-000034520000}"/>
    <cellStyle name="Percent 2 9 3 3" xfId="20679" xr:uid="{00000000-0005-0000-0000-000035520000}"/>
    <cellStyle name="Percent 2 9 3 4" xfId="20680" xr:uid="{00000000-0005-0000-0000-000036520000}"/>
    <cellStyle name="Percent 2 9 4" xfId="20681" xr:uid="{00000000-0005-0000-0000-000037520000}"/>
    <cellStyle name="Percent 2 9 5" xfId="20682" xr:uid="{00000000-0005-0000-0000-000038520000}"/>
    <cellStyle name="Percent 2 9 6" xfId="20683" xr:uid="{00000000-0005-0000-0000-000039520000}"/>
    <cellStyle name="Percent 20" xfId="20684" xr:uid="{00000000-0005-0000-0000-00003A520000}"/>
    <cellStyle name="Percent 21" xfId="20685" xr:uid="{00000000-0005-0000-0000-00003B520000}"/>
    <cellStyle name="Percent 21 2" xfId="20686" xr:uid="{00000000-0005-0000-0000-00003C520000}"/>
    <cellStyle name="Percent 21 3" xfId="20687" xr:uid="{00000000-0005-0000-0000-00003D520000}"/>
    <cellStyle name="Percent 21 4" xfId="20688" xr:uid="{00000000-0005-0000-0000-00003E520000}"/>
    <cellStyle name="Percent 3" xfId="14" xr:uid="{00000000-0005-0000-0000-00003F520000}"/>
    <cellStyle name="Percent 3 2" xfId="20689" xr:uid="{00000000-0005-0000-0000-000040520000}"/>
    <cellStyle name="Percent 3 2 2" xfId="20690" xr:uid="{00000000-0005-0000-0000-000041520000}"/>
    <cellStyle name="Percent 3 2 2 2" xfId="20691" xr:uid="{00000000-0005-0000-0000-000042520000}"/>
    <cellStyle name="Percent 3 2 2 3" xfId="20692" xr:uid="{00000000-0005-0000-0000-000043520000}"/>
    <cellStyle name="Percent 3 2 3" xfId="20693" xr:uid="{00000000-0005-0000-0000-000044520000}"/>
    <cellStyle name="Percent 3 2 4" xfId="20694" xr:uid="{00000000-0005-0000-0000-000045520000}"/>
    <cellStyle name="Percent 3 3" xfId="20695" xr:uid="{00000000-0005-0000-0000-000046520000}"/>
    <cellStyle name="Percent 3 3 2" xfId="20696" xr:uid="{00000000-0005-0000-0000-000047520000}"/>
    <cellStyle name="Percent 3 4" xfId="20697" xr:uid="{00000000-0005-0000-0000-000048520000}"/>
    <cellStyle name="Percent 3 4 2" xfId="20698" xr:uid="{00000000-0005-0000-0000-000049520000}"/>
    <cellStyle name="Percent 3 4 3" xfId="20699" xr:uid="{00000000-0005-0000-0000-00004A520000}"/>
    <cellStyle name="Percent 4" xfId="20700" xr:uid="{00000000-0005-0000-0000-00004B520000}"/>
    <cellStyle name="Percent 4 2" xfId="20701" xr:uid="{00000000-0005-0000-0000-00004C520000}"/>
    <cellStyle name="Percent 4 2 2" xfId="20702" xr:uid="{00000000-0005-0000-0000-00004D520000}"/>
    <cellStyle name="Percent 4 2 2 2" xfId="20703" xr:uid="{00000000-0005-0000-0000-00004E520000}"/>
    <cellStyle name="Percent 4 3" xfId="20704" xr:uid="{00000000-0005-0000-0000-00004F520000}"/>
    <cellStyle name="Percent 4 3 2" xfId="20705" xr:uid="{00000000-0005-0000-0000-000050520000}"/>
    <cellStyle name="Percent 4 4" xfId="20706" xr:uid="{00000000-0005-0000-0000-000051520000}"/>
    <cellStyle name="Percent 5" xfId="20707" xr:uid="{00000000-0005-0000-0000-000052520000}"/>
    <cellStyle name="Percent 5 2" xfId="20708" xr:uid="{00000000-0005-0000-0000-000053520000}"/>
    <cellStyle name="Percent 5 2 2" xfId="20709" xr:uid="{00000000-0005-0000-0000-000054520000}"/>
    <cellStyle name="Percent 5 2 2 2" xfId="20710" xr:uid="{00000000-0005-0000-0000-000055520000}"/>
    <cellStyle name="Percent 5 2 3" xfId="20711" xr:uid="{00000000-0005-0000-0000-000056520000}"/>
    <cellStyle name="Percent 5 2 4" xfId="20712" xr:uid="{00000000-0005-0000-0000-000057520000}"/>
    <cellStyle name="Percent 5 2 4 2" xfId="20713" xr:uid="{00000000-0005-0000-0000-000058520000}"/>
    <cellStyle name="Percent 5 2 4 2 2" xfId="20714" xr:uid="{00000000-0005-0000-0000-000059520000}"/>
    <cellStyle name="Percent 5 2 4 2 3" xfId="20715" xr:uid="{00000000-0005-0000-0000-00005A520000}"/>
    <cellStyle name="Percent 5 2 4 2 4" xfId="20716" xr:uid="{00000000-0005-0000-0000-00005B520000}"/>
    <cellStyle name="Percent 5 2 4 3" xfId="20717" xr:uid="{00000000-0005-0000-0000-00005C520000}"/>
    <cellStyle name="Percent 5 2 4 4" xfId="20718" xr:uid="{00000000-0005-0000-0000-00005D520000}"/>
    <cellStyle name="Percent 5 2 4 5" xfId="20719" xr:uid="{00000000-0005-0000-0000-00005E520000}"/>
    <cellStyle name="Percent 5 2 5" xfId="20720" xr:uid="{00000000-0005-0000-0000-00005F520000}"/>
    <cellStyle name="Percent 5 2 5 2" xfId="20721" xr:uid="{00000000-0005-0000-0000-000060520000}"/>
    <cellStyle name="Percent 5 2 5 3" xfId="20722" xr:uid="{00000000-0005-0000-0000-000061520000}"/>
    <cellStyle name="Percent 5 2 5 4" xfId="20723" xr:uid="{00000000-0005-0000-0000-000062520000}"/>
    <cellStyle name="Percent 5 2 6" xfId="20724" xr:uid="{00000000-0005-0000-0000-000063520000}"/>
    <cellStyle name="Percent 5 2 7" xfId="20725" xr:uid="{00000000-0005-0000-0000-000064520000}"/>
    <cellStyle name="Percent 5 2 8" xfId="20726" xr:uid="{00000000-0005-0000-0000-000065520000}"/>
    <cellStyle name="Percent 5 3" xfId="20727" xr:uid="{00000000-0005-0000-0000-000066520000}"/>
    <cellStyle name="Percent 5 3 2" xfId="20728" xr:uid="{00000000-0005-0000-0000-000067520000}"/>
    <cellStyle name="Percent 5 4" xfId="20729" xr:uid="{00000000-0005-0000-0000-000068520000}"/>
    <cellStyle name="Percent 5 4 2" xfId="20730" xr:uid="{00000000-0005-0000-0000-000069520000}"/>
    <cellStyle name="Percent 5 4 2 2" xfId="20731" xr:uid="{00000000-0005-0000-0000-00006A520000}"/>
    <cellStyle name="Percent 5 4 2 3" xfId="20732" xr:uid="{00000000-0005-0000-0000-00006B520000}"/>
    <cellStyle name="Percent 5 4 2 4" xfId="20733" xr:uid="{00000000-0005-0000-0000-00006C520000}"/>
    <cellStyle name="Percent 5 4 3" xfId="20734" xr:uid="{00000000-0005-0000-0000-00006D520000}"/>
    <cellStyle name="Percent 5 4 4" xfId="20735" xr:uid="{00000000-0005-0000-0000-00006E520000}"/>
    <cellStyle name="Percent 5 4 5" xfId="20736" xr:uid="{00000000-0005-0000-0000-00006F520000}"/>
    <cellStyle name="Percent 5 5" xfId="20737" xr:uid="{00000000-0005-0000-0000-000070520000}"/>
    <cellStyle name="Percent 5 5 2" xfId="20738" xr:uid="{00000000-0005-0000-0000-000071520000}"/>
    <cellStyle name="Percent 5 5 3" xfId="20739" xr:uid="{00000000-0005-0000-0000-000072520000}"/>
    <cellStyle name="Percent 5 5 4" xfId="20740" xr:uid="{00000000-0005-0000-0000-000073520000}"/>
    <cellStyle name="Percent 5 6" xfId="20741" xr:uid="{00000000-0005-0000-0000-000074520000}"/>
    <cellStyle name="Percent 5 7" xfId="20742" xr:uid="{00000000-0005-0000-0000-000075520000}"/>
    <cellStyle name="Percent 5 8" xfId="20743" xr:uid="{00000000-0005-0000-0000-000076520000}"/>
    <cellStyle name="Percent 6" xfId="20744" xr:uid="{00000000-0005-0000-0000-000077520000}"/>
    <cellStyle name="Percent 6 2" xfId="20745" xr:uid="{00000000-0005-0000-0000-000078520000}"/>
    <cellStyle name="Percent 6 2 2" xfId="20746" xr:uid="{00000000-0005-0000-0000-000079520000}"/>
    <cellStyle name="Percent 6 3" xfId="20747" xr:uid="{00000000-0005-0000-0000-00007A520000}"/>
    <cellStyle name="Percent 6 3 2" xfId="20748" xr:uid="{00000000-0005-0000-0000-00007B520000}"/>
    <cellStyle name="Percent 7" xfId="20749" xr:uid="{00000000-0005-0000-0000-00007C520000}"/>
    <cellStyle name="Percent 7 2" xfId="20750" xr:uid="{00000000-0005-0000-0000-00007D520000}"/>
    <cellStyle name="Percent 7 2 2" xfId="20751" xr:uid="{00000000-0005-0000-0000-00007E520000}"/>
    <cellStyle name="Percent 7 3" xfId="20752" xr:uid="{00000000-0005-0000-0000-00007F520000}"/>
    <cellStyle name="Percent 8" xfId="20753" xr:uid="{00000000-0005-0000-0000-000080520000}"/>
    <cellStyle name="Percent 8 10" xfId="20754" xr:uid="{00000000-0005-0000-0000-000081520000}"/>
    <cellStyle name="Percent 8 11" xfId="20755" xr:uid="{00000000-0005-0000-0000-000082520000}"/>
    <cellStyle name="Percent 8 12" xfId="20756" xr:uid="{00000000-0005-0000-0000-000083520000}"/>
    <cellStyle name="Percent 8 2" xfId="20757" xr:uid="{00000000-0005-0000-0000-000084520000}"/>
    <cellStyle name="Percent 8 3" xfId="20758" xr:uid="{00000000-0005-0000-0000-000085520000}"/>
    <cellStyle name="Percent 8 4" xfId="20759" xr:uid="{00000000-0005-0000-0000-000086520000}"/>
    <cellStyle name="Percent 8 5" xfId="20760" xr:uid="{00000000-0005-0000-0000-000087520000}"/>
    <cellStyle name="Percent 8 6" xfId="20761" xr:uid="{00000000-0005-0000-0000-000088520000}"/>
    <cellStyle name="Percent 8 7" xfId="20762" xr:uid="{00000000-0005-0000-0000-000089520000}"/>
    <cellStyle name="Percent 8 8" xfId="20763" xr:uid="{00000000-0005-0000-0000-00008A520000}"/>
    <cellStyle name="Percent 8 9" xfId="20764" xr:uid="{00000000-0005-0000-0000-00008B520000}"/>
    <cellStyle name="Percent 9" xfId="20765" xr:uid="{00000000-0005-0000-0000-00008C520000}"/>
    <cellStyle name="Percent 9 10" xfId="20766" xr:uid="{00000000-0005-0000-0000-00008D520000}"/>
    <cellStyle name="Percent 9 11" xfId="20767" xr:uid="{00000000-0005-0000-0000-00008E520000}"/>
    <cellStyle name="Percent 9 2" xfId="20768" xr:uid="{00000000-0005-0000-0000-00008F520000}"/>
    <cellStyle name="Percent 9 3" xfId="20769" xr:uid="{00000000-0005-0000-0000-000090520000}"/>
    <cellStyle name="Percent 9 4" xfId="20770" xr:uid="{00000000-0005-0000-0000-000091520000}"/>
    <cellStyle name="Percent 9 5" xfId="20771" xr:uid="{00000000-0005-0000-0000-000092520000}"/>
    <cellStyle name="Percent 9 6" xfId="20772" xr:uid="{00000000-0005-0000-0000-000093520000}"/>
    <cellStyle name="Percent 9 7" xfId="20773" xr:uid="{00000000-0005-0000-0000-000094520000}"/>
    <cellStyle name="Percent 9 8" xfId="20774" xr:uid="{00000000-0005-0000-0000-000095520000}"/>
    <cellStyle name="Percent 9 9" xfId="20775" xr:uid="{00000000-0005-0000-0000-000096520000}"/>
    <cellStyle name="PrePop Currency (0)" xfId="20776" xr:uid="{00000000-0005-0000-0000-000097520000}"/>
    <cellStyle name="PrePop Currency (2)" xfId="20777" xr:uid="{00000000-0005-0000-0000-000098520000}"/>
    <cellStyle name="PrePop Units (0)" xfId="20778" xr:uid="{00000000-0005-0000-0000-000099520000}"/>
    <cellStyle name="PrePop Units (1)" xfId="20779" xr:uid="{00000000-0005-0000-0000-00009A520000}"/>
    <cellStyle name="PrePop Units (2)" xfId="20780" xr:uid="{00000000-0005-0000-0000-00009B520000}"/>
    <cellStyle name="Price" xfId="20781" xr:uid="{00000000-0005-0000-0000-00009C520000}"/>
    <cellStyle name="Price 2" xfId="20782" xr:uid="{00000000-0005-0000-0000-00009D520000}"/>
    <cellStyle name="Price 3" xfId="20783" xr:uid="{00000000-0005-0000-0000-00009E520000}"/>
    <cellStyle name="RunRep_Header" xfId="20784" xr:uid="{00000000-0005-0000-0000-00009F520000}"/>
    <cellStyle name="Sheet Title" xfId="20785" xr:uid="{00000000-0005-0000-0000-0000A0520000}"/>
    <cellStyle name="showExposure" xfId="20786" xr:uid="{00000000-0005-0000-0000-0000A1520000}"/>
    <cellStyle name="showExposure 2" xfId="21047" xr:uid="{00000000-0005-0000-0000-0000A2520000}"/>
    <cellStyle name="showParameterE" xfId="20787" xr:uid="{00000000-0005-0000-0000-0000A3520000}"/>
    <cellStyle name="showParameterE 2" xfId="21046" xr:uid="{00000000-0005-0000-0000-0000A4520000}"/>
    <cellStyle name="Standard_AX-4-4-Profit-Loss-310899" xfId="20788" xr:uid="{00000000-0005-0000-0000-0000A5520000}"/>
    <cellStyle name="Style 1" xfId="20789" xr:uid="{00000000-0005-0000-0000-0000A6520000}"/>
    <cellStyle name="Style 1 2" xfId="20790" xr:uid="{00000000-0005-0000-0000-0000A7520000}"/>
    <cellStyle name="Style 1 2 2" xfId="20791" xr:uid="{00000000-0005-0000-0000-0000A8520000}"/>
    <cellStyle name="Style 1 3" xfId="20792" xr:uid="{00000000-0005-0000-0000-0000A9520000}"/>
    <cellStyle name="Style 1 4" xfId="20793" xr:uid="{00000000-0005-0000-0000-0000AA520000}"/>
    <cellStyle name="Style 2" xfId="20794" xr:uid="{00000000-0005-0000-0000-0000AB520000}"/>
    <cellStyle name="Style 3" xfId="20795" xr:uid="{00000000-0005-0000-0000-0000AC520000}"/>
    <cellStyle name="Style 4" xfId="20796" xr:uid="{00000000-0005-0000-0000-0000AD520000}"/>
    <cellStyle name="Style 5" xfId="20797" xr:uid="{00000000-0005-0000-0000-0000AE520000}"/>
    <cellStyle name="Style 6" xfId="20798" xr:uid="{00000000-0005-0000-0000-0000AF520000}"/>
    <cellStyle name="Style 7" xfId="20799" xr:uid="{00000000-0005-0000-0000-0000B0520000}"/>
    <cellStyle name="Style 8" xfId="20800" xr:uid="{00000000-0005-0000-0000-0000B1520000}"/>
    <cellStyle name="Style 9" xfId="21411" xr:uid="{00000000-0005-0000-0000-0000B2520000}"/>
    <cellStyle name="Text Indent A" xfId="20801" xr:uid="{00000000-0005-0000-0000-0000B3520000}"/>
    <cellStyle name="Text Indent B" xfId="20802" xr:uid="{00000000-0005-0000-0000-0000B4520000}"/>
    <cellStyle name="Text Indent C" xfId="20803" xr:uid="{00000000-0005-0000-0000-0000B5520000}"/>
    <cellStyle name="Tickmark" xfId="20804" xr:uid="{00000000-0005-0000-0000-0000B6520000}"/>
    <cellStyle name="Title 2" xfId="20805" xr:uid="{00000000-0005-0000-0000-0000B7520000}"/>
    <cellStyle name="Title 2 2" xfId="20806" xr:uid="{00000000-0005-0000-0000-0000B8520000}"/>
    <cellStyle name="Title 2 2 2" xfId="20807" xr:uid="{00000000-0005-0000-0000-0000B9520000}"/>
    <cellStyle name="Title 2 3" xfId="20808" xr:uid="{00000000-0005-0000-0000-0000BA520000}"/>
    <cellStyle name="Title 2 4" xfId="20809" xr:uid="{00000000-0005-0000-0000-0000BB520000}"/>
    <cellStyle name="Title 3" xfId="20810" xr:uid="{00000000-0005-0000-0000-0000BC520000}"/>
    <cellStyle name="Title 3 2" xfId="20811" xr:uid="{00000000-0005-0000-0000-0000BD520000}"/>
    <cellStyle name="Title 3 3" xfId="20812" xr:uid="{00000000-0005-0000-0000-0000BE520000}"/>
    <cellStyle name="Title 4" xfId="20813" xr:uid="{00000000-0005-0000-0000-0000BF520000}"/>
    <cellStyle name="Title 4 2" xfId="20814" xr:uid="{00000000-0005-0000-0000-0000C0520000}"/>
    <cellStyle name="Title 4 3" xfId="20815" xr:uid="{00000000-0005-0000-0000-0000C1520000}"/>
    <cellStyle name="Title 5" xfId="20816" xr:uid="{00000000-0005-0000-0000-0000C2520000}"/>
    <cellStyle name="Title 5 2" xfId="20817" xr:uid="{00000000-0005-0000-0000-0000C3520000}"/>
    <cellStyle name="Title 5 3" xfId="20818" xr:uid="{00000000-0005-0000-0000-0000C4520000}"/>
    <cellStyle name="Title 6" xfId="20819" xr:uid="{00000000-0005-0000-0000-0000C5520000}"/>
    <cellStyle name="Title 6 2" xfId="20820" xr:uid="{00000000-0005-0000-0000-0000C6520000}"/>
    <cellStyle name="Title 6 3" xfId="20821" xr:uid="{00000000-0005-0000-0000-0000C7520000}"/>
    <cellStyle name="Title 7" xfId="20822" xr:uid="{00000000-0005-0000-0000-0000C8520000}"/>
    <cellStyle name="Total 2" xfId="20823" xr:uid="{00000000-0005-0000-0000-0000C9520000}"/>
    <cellStyle name="Total 2 10" xfId="20824" xr:uid="{00000000-0005-0000-0000-0000CA520000}"/>
    <cellStyle name="Total 2 10 2" xfId="20825" xr:uid="{00000000-0005-0000-0000-0000CB520000}"/>
    <cellStyle name="Total 2 10 2 2" xfId="21044" xr:uid="{00000000-0005-0000-0000-0000CC520000}"/>
    <cellStyle name="Total 2 10 3" xfId="20826" xr:uid="{00000000-0005-0000-0000-0000CD520000}"/>
    <cellStyle name="Total 2 10 3 2" xfId="21043" xr:uid="{00000000-0005-0000-0000-0000CE520000}"/>
    <cellStyle name="Total 2 10 4" xfId="20827" xr:uid="{00000000-0005-0000-0000-0000CF520000}"/>
    <cellStyle name="Total 2 10 4 2" xfId="21042" xr:uid="{00000000-0005-0000-0000-0000D0520000}"/>
    <cellStyle name="Total 2 10 5" xfId="20828" xr:uid="{00000000-0005-0000-0000-0000D1520000}"/>
    <cellStyle name="Total 2 10 5 2" xfId="21041" xr:uid="{00000000-0005-0000-0000-0000D2520000}"/>
    <cellStyle name="Total 2 11" xfId="20829" xr:uid="{00000000-0005-0000-0000-0000D3520000}"/>
    <cellStyle name="Total 2 11 2" xfId="20830" xr:uid="{00000000-0005-0000-0000-0000D4520000}"/>
    <cellStyle name="Total 2 11 2 2" xfId="21039" xr:uid="{00000000-0005-0000-0000-0000D5520000}"/>
    <cellStyle name="Total 2 11 3" xfId="20831" xr:uid="{00000000-0005-0000-0000-0000D6520000}"/>
    <cellStyle name="Total 2 11 3 2" xfId="21038" xr:uid="{00000000-0005-0000-0000-0000D7520000}"/>
    <cellStyle name="Total 2 11 4" xfId="20832" xr:uid="{00000000-0005-0000-0000-0000D8520000}"/>
    <cellStyle name="Total 2 11 4 2" xfId="21037" xr:uid="{00000000-0005-0000-0000-0000D9520000}"/>
    <cellStyle name="Total 2 11 5" xfId="20833" xr:uid="{00000000-0005-0000-0000-0000DA520000}"/>
    <cellStyle name="Total 2 11 5 2" xfId="21036" xr:uid="{00000000-0005-0000-0000-0000DB520000}"/>
    <cellStyle name="Total 2 11 6" xfId="21040" xr:uid="{00000000-0005-0000-0000-0000DC520000}"/>
    <cellStyle name="Total 2 12" xfId="20834" xr:uid="{00000000-0005-0000-0000-0000DD520000}"/>
    <cellStyle name="Total 2 12 2" xfId="20835" xr:uid="{00000000-0005-0000-0000-0000DE520000}"/>
    <cellStyle name="Total 2 12 2 2" xfId="21034" xr:uid="{00000000-0005-0000-0000-0000DF520000}"/>
    <cellStyle name="Total 2 12 3" xfId="20836" xr:uid="{00000000-0005-0000-0000-0000E0520000}"/>
    <cellStyle name="Total 2 12 3 2" xfId="21033" xr:uid="{00000000-0005-0000-0000-0000E1520000}"/>
    <cellStyle name="Total 2 12 4" xfId="20837" xr:uid="{00000000-0005-0000-0000-0000E2520000}"/>
    <cellStyle name="Total 2 12 4 2" xfId="21032" xr:uid="{00000000-0005-0000-0000-0000E3520000}"/>
    <cellStyle name="Total 2 12 5" xfId="20838" xr:uid="{00000000-0005-0000-0000-0000E4520000}"/>
    <cellStyle name="Total 2 12 5 2" xfId="21031" xr:uid="{00000000-0005-0000-0000-0000E5520000}"/>
    <cellStyle name="Total 2 12 6" xfId="21035" xr:uid="{00000000-0005-0000-0000-0000E6520000}"/>
    <cellStyle name="Total 2 13" xfId="20839" xr:uid="{00000000-0005-0000-0000-0000E7520000}"/>
    <cellStyle name="Total 2 13 2" xfId="20840" xr:uid="{00000000-0005-0000-0000-0000E8520000}"/>
    <cellStyle name="Total 2 13 2 2" xfId="21029" xr:uid="{00000000-0005-0000-0000-0000E9520000}"/>
    <cellStyle name="Total 2 13 3" xfId="20841" xr:uid="{00000000-0005-0000-0000-0000EA520000}"/>
    <cellStyle name="Total 2 13 3 2" xfId="21028" xr:uid="{00000000-0005-0000-0000-0000EB520000}"/>
    <cellStyle name="Total 2 13 4" xfId="20842" xr:uid="{00000000-0005-0000-0000-0000EC520000}"/>
    <cellStyle name="Total 2 13 4 2" xfId="21027" xr:uid="{00000000-0005-0000-0000-0000ED520000}"/>
    <cellStyle name="Total 2 13 5" xfId="21030" xr:uid="{00000000-0005-0000-0000-0000EE520000}"/>
    <cellStyle name="Total 2 14" xfId="20843" xr:uid="{00000000-0005-0000-0000-0000EF520000}"/>
    <cellStyle name="Total 2 14 2" xfId="21026" xr:uid="{00000000-0005-0000-0000-0000F0520000}"/>
    <cellStyle name="Total 2 15" xfId="20844" xr:uid="{00000000-0005-0000-0000-0000F1520000}"/>
    <cellStyle name="Total 2 15 2" xfId="21025" xr:uid="{00000000-0005-0000-0000-0000F2520000}"/>
    <cellStyle name="Total 2 16" xfId="20845" xr:uid="{00000000-0005-0000-0000-0000F3520000}"/>
    <cellStyle name="Total 2 16 2" xfId="21024" xr:uid="{00000000-0005-0000-0000-0000F4520000}"/>
    <cellStyle name="Total 2 17" xfId="21045" xr:uid="{00000000-0005-0000-0000-0000F5520000}"/>
    <cellStyle name="Total 2 2" xfId="20846" xr:uid="{00000000-0005-0000-0000-0000F6520000}"/>
    <cellStyle name="Total 2 2 10" xfId="21023" xr:uid="{00000000-0005-0000-0000-0000F7520000}"/>
    <cellStyle name="Total 2 2 2" xfId="20847" xr:uid="{00000000-0005-0000-0000-0000F8520000}"/>
    <cellStyle name="Total 2 2 2 2" xfId="20848" xr:uid="{00000000-0005-0000-0000-0000F9520000}"/>
    <cellStyle name="Total 2 2 2 2 2" xfId="21021" xr:uid="{00000000-0005-0000-0000-0000FA520000}"/>
    <cellStyle name="Total 2 2 2 3" xfId="20849" xr:uid="{00000000-0005-0000-0000-0000FB520000}"/>
    <cellStyle name="Total 2 2 2 3 2" xfId="21020" xr:uid="{00000000-0005-0000-0000-0000FC520000}"/>
    <cellStyle name="Total 2 2 2 4" xfId="20850" xr:uid="{00000000-0005-0000-0000-0000FD520000}"/>
    <cellStyle name="Total 2 2 2 4 2" xfId="21019" xr:uid="{00000000-0005-0000-0000-0000FE520000}"/>
    <cellStyle name="Total 2 2 2 5" xfId="21022" xr:uid="{00000000-0005-0000-0000-0000FF520000}"/>
    <cellStyle name="Total 2 2 3" xfId="20851" xr:uid="{00000000-0005-0000-0000-000000530000}"/>
    <cellStyle name="Total 2 2 3 2" xfId="20852" xr:uid="{00000000-0005-0000-0000-000001530000}"/>
    <cellStyle name="Total 2 2 3 2 2" xfId="21017" xr:uid="{00000000-0005-0000-0000-000002530000}"/>
    <cellStyle name="Total 2 2 3 3" xfId="20853" xr:uid="{00000000-0005-0000-0000-000003530000}"/>
    <cellStyle name="Total 2 2 3 3 2" xfId="21016" xr:uid="{00000000-0005-0000-0000-000004530000}"/>
    <cellStyle name="Total 2 2 3 4" xfId="20854" xr:uid="{00000000-0005-0000-0000-000005530000}"/>
    <cellStyle name="Total 2 2 3 4 2" xfId="21015" xr:uid="{00000000-0005-0000-0000-000006530000}"/>
    <cellStyle name="Total 2 2 3 5" xfId="21018" xr:uid="{00000000-0005-0000-0000-000007530000}"/>
    <cellStyle name="Total 2 2 4" xfId="20855" xr:uid="{00000000-0005-0000-0000-000008530000}"/>
    <cellStyle name="Total 2 2 4 2" xfId="20856" xr:uid="{00000000-0005-0000-0000-000009530000}"/>
    <cellStyle name="Total 2 2 4 2 2" xfId="21013" xr:uid="{00000000-0005-0000-0000-00000A530000}"/>
    <cellStyle name="Total 2 2 4 3" xfId="20857" xr:uid="{00000000-0005-0000-0000-00000B530000}"/>
    <cellStyle name="Total 2 2 4 3 2" xfId="21012" xr:uid="{00000000-0005-0000-0000-00000C530000}"/>
    <cellStyle name="Total 2 2 4 4" xfId="20858" xr:uid="{00000000-0005-0000-0000-00000D530000}"/>
    <cellStyle name="Total 2 2 4 4 2" xfId="21011" xr:uid="{00000000-0005-0000-0000-00000E530000}"/>
    <cellStyle name="Total 2 2 4 5" xfId="21014" xr:uid="{00000000-0005-0000-0000-00000F530000}"/>
    <cellStyle name="Total 2 2 5" xfId="20859" xr:uid="{00000000-0005-0000-0000-000010530000}"/>
    <cellStyle name="Total 2 2 5 2" xfId="20860" xr:uid="{00000000-0005-0000-0000-000011530000}"/>
    <cellStyle name="Total 2 2 5 2 2" xfId="21009" xr:uid="{00000000-0005-0000-0000-000012530000}"/>
    <cellStyle name="Total 2 2 5 3" xfId="20861" xr:uid="{00000000-0005-0000-0000-000013530000}"/>
    <cellStyle name="Total 2 2 5 3 2" xfId="21008" xr:uid="{00000000-0005-0000-0000-000014530000}"/>
    <cellStyle name="Total 2 2 5 4" xfId="20862" xr:uid="{00000000-0005-0000-0000-000015530000}"/>
    <cellStyle name="Total 2 2 5 4 2" xfId="21007" xr:uid="{00000000-0005-0000-0000-000016530000}"/>
    <cellStyle name="Total 2 2 5 5" xfId="21010" xr:uid="{00000000-0005-0000-0000-000017530000}"/>
    <cellStyle name="Total 2 2 6" xfId="20863" xr:uid="{00000000-0005-0000-0000-000018530000}"/>
    <cellStyle name="Total 2 2 6 2" xfId="21006" xr:uid="{00000000-0005-0000-0000-000019530000}"/>
    <cellStyle name="Total 2 2 7" xfId="20864" xr:uid="{00000000-0005-0000-0000-00001A530000}"/>
    <cellStyle name="Total 2 2 7 2" xfId="21005" xr:uid="{00000000-0005-0000-0000-00001B530000}"/>
    <cellStyle name="Total 2 2 8" xfId="20865" xr:uid="{00000000-0005-0000-0000-00001C530000}"/>
    <cellStyle name="Total 2 2 8 2" xfId="21004" xr:uid="{00000000-0005-0000-0000-00001D530000}"/>
    <cellStyle name="Total 2 2 9" xfId="20866" xr:uid="{00000000-0005-0000-0000-00001E530000}"/>
    <cellStyle name="Total 2 2 9 2" xfId="21003" xr:uid="{00000000-0005-0000-0000-00001F530000}"/>
    <cellStyle name="Total 2 3" xfId="20867" xr:uid="{00000000-0005-0000-0000-000020530000}"/>
    <cellStyle name="Total 2 3 2" xfId="20868" xr:uid="{00000000-0005-0000-0000-000021530000}"/>
    <cellStyle name="Total 2 3 2 2" xfId="21002" xr:uid="{00000000-0005-0000-0000-000022530000}"/>
    <cellStyle name="Total 2 3 3" xfId="20869" xr:uid="{00000000-0005-0000-0000-000023530000}"/>
    <cellStyle name="Total 2 3 3 2" xfId="21001" xr:uid="{00000000-0005-0000-0000-000024530000}"/>
    <cellStyle name="Total 2 3 4" xfId="20870" xr:uid="{00000000-0005-0000-0000-000025530000}"/>
    <cellStyle name="Total 2 3 4 2" xfId="21000" xr:uid="{00000000-0005-0000-0000-000026530000}"/>
    <cellStyle name="Total 2 3 5" xfId="20871" xr:uid="{00000000-0005-0000-0000-000027530000}"/>
    <cellStyle name="Total 2 3 5 2" xfId="20999" xr:uid="{00000000-0005-0000-0000-000028530000}"/>
    <cellStyle name="Total 2 4" xfId="20872" xr:uid="{00000000-0005-0000-0000-000029530000}"/>
    <cellStyle name="Total 2 4 2" xfId="20873" xr:uid="{00000000-0005-0000-0000-00002A530000}"/>
    <cellStyle name="Total 2 4 2 2" xfId="20998" xr:uid="{00000000-0005-0000-0000-00002B530000}"/>
    <cellStyle name="Total 2 4 3" xfId="20874" xr:uid="{00000000-0005-0000-0000-00002C530000}"/>
    <cellStyle name="Total 2 4 3 2" xfId="20997" xr:uid="{00000000-0005-0000-0000-00002D530000}"/>
    <cellStyle name="Total 2 4 4" xfId="20875" xr:uid="{00000000-0005-0000-0000-00002E530000}"/>
    <cellStyle name="Total 2 4 4 2" xfId="20996" xr:uid="{00000000-0005-0000-0000-00002F530000}"/>
    <cellStyle name="Total 2 4 5" xfId="20876" xr:uid="{00000000-0005-0000-0000-000030530000}"/>
    <cellStyle name="Total 2 4 5 2" xfId="20995" xr:uid="{00000000-0005-0000-0000-000031530000}"/>
    <cellStyle name="Total 2 5" xfId="20877" xr:uid="{00000000-0005-0000-0000-000032530000}"/>
    <cellStyle name="Total 2 5 2" xfId="20878" xr:uid="{00000000-0005-0000-0000-000033530000}"/>
    <cellStyle name="Total 2 5 2 2" xfId="20994" xr:uid="{00000000-0005-0000-0000-000034530000}"/>
    <cellStyle name="Total 2 5 3" xfId="20879" xr:uid="{00000000-0005-0000-0000-000035530000}"/>
    <cellStyle name="Total 2 5 3 2" xfId="20993" xr:uid="{00000000-0005-0000-0000-000036530000}"/>
    <cellStyle name="Total 2 5 4" xfId="20880" xr:uid="{00000000-0005-0000-0000-000037530000}"/>
    <cellStyle name="Total 2 5 4 2" xfId="20992" xr:uid="{00000000-0005-0000-0000-000038530000}"/>
    <cellStyle name="Total 2 5 5" xfId="20881" xr:uid="{00000000-0005-0000-0000-000039530000}"/>
    <cellStyle name="Total 2 5 5 2" xfId="20991" xr:uid="{00000000-0005-0000-0000-00003A530000}"/>
    <cellStyle name="Total 2 6" xfId="20882" xr:uid="{00000000-0005-0000-0000-00003B530000}"/>
    <cellStyle name="Total 2 6 2" xfId="20883" xr:uid="{00000000-0005-0000-0000-00003C530000}"/>
    <cellStyle name="Total 2 6 2 2" xfId="20990" xr:uid="{00000000-0005-0000-0000-00003D530000}"/>
    <cellStyle name="Total 2 6 3" xfId="20884" xr:uid="{00000000-0005-0000-0000-00003E530000}"/>
    <cellStyle name="Total 2 6 3 2" xfId="20989" xr:uid="{00000000-0005-0000-0000-00003F530000}"/>
    <cellStyle name="Total 2 6 4" xfId="20885" xr:uid="{00000000-0005-0000-0000-000040530000}"/>
    <cellStyle name="Total 2 6 4 2" xfId="20988" xr:uid="{00000000-0005-0000-0000-000041530000}"/>
    <cellStyle name="Total 2 6 5" xfId="20886" xr:uid="{00000000-0005-0000-0000-000042530000}"/>
    <cellStyle name="Total 2 6 5 2" xfId="20987" xr:uid="{00000000-0005-0000-0000-000043530000}"/>
    <cellStyle name="Total 2 7" xfId="20887" xr:uid="{00000000-0005-0000-0000-000044530000}"/>
    <cellStyle name="Total 2 7 2" xfId="20888" xr:uid="{00000000-0005-0000-0000-000045530000}"/>
    <cellStyle name="Total 2 7 2 2" xfId="20986" xr:uid="{00000000-0005-0000-0000-000046530000}"/>
    <cellStyle name="Total 2 7 3" xfId="20889" xr:uid="{00000000-0005-0000-0000-000047530000}"/>
    <cellStyle name="Total 2 7 3 2" xfId="20985" xr:uid="{00000000-0005-0000-0000-000048530000}"/>
    <cellStyle name="Total 2 7 4" xfId="20890" xr:uid="{00000000-0005-0000-0000-000049530000}"/>
    <cellStyle name="Total 2 7 4 2" xfId="20984" xr:uid="{00000000-0005-0000-0000-00004A530000}"/>
    <cellStyle name="Total 2 7 5" xfId="20891" xr:uid="{00000000-0005-0000-0000-00004B530000}"/>
    <cellStyle name="Total 2 7 5 2" xfId="20983" xr:uid="{00000000-0005-0000-0000-00004C530000}"/>
    <cellStyle name="Total 2 8" xfId="20892" xr:uid="{00000000-0005-0000-0000-00004D530000}"/>
    <cellStyle name="Total 2 8 2" xfId="20893" xr:uid="{00000000-0005-0000-0000-00004E530000}"/>
    <cellStyle name="Total 2 8 2 2" xfId="20982" xr:uid="{00000000-0005-0000-0000-00004F530000}"/>
    <cellStyle name="Total 2 8 3" xfId="20894" xr:uid="{00000000-0005-0000-0000-000050530000}"/>
    <cellStyle name="Total 2 8 3 2" xfId="20981" xr:uid="{00000000-0005-0000-0000-000051530000}"/>
    <cellStyle name="Total 2 8 4" xfId="20895" xr:uid="{00000000-0005-0000-0000-000052530000}"/>
    <cellStyle name="Total 2 8 4 2" xfId="20980" xr:uid="{00000000-0005-0000-0000-000053530000}"/>
    <cellStyle name="Total 2 8 5" xfId="20896" xr:uid="{00000000-0005-0000-0000-000054530000}"/>
    <cellStyle name="Total 2 8 5 2" xfId="20979" xr:uid="{00000000-0005-0000-0000-000055530000}"/>
    <cellStyle name="Total 2 9" xfId="20897" xr:uid="{00000000-0005-0000-0000-000056530000}"/>
    <cellStyle name="Total 2 9 2" xfId="20898" xr:uid="{00000000-0005-0000-0000-000057530000}"/>
    <cellStyle name="Total 2 9 2 2" xfId="20978" xr:uid="{00000000-0005-0000-0000-000058530000}"/>
    <cellStyle name="Total 2 9 3" xfId="20899" xr:uid="{00000000-0005-0000-0000-000059530000}"/>
    <cellStyle name="Total 2 9 3 2" xfId="20977" xr:uid="{00000000-0005-0000-0000-00005A530000}"/>
    <cellStyle name="Total 2 9 4" xfId="20900" xr:uid="{00000000-0005-0000-0000-00005B530000}"/>
    <cellStyle name="Total 2 9 4 2" xfId="20976" xr:uid="{00000000-0005-0000-0000-00005C530000}"/>
    <cellStyle name="Total 2 9 5" xfId="20901" xr:uid="{00000000-0005-0000-0000-00005D530000}"/>
    <cellStyle name="Total 2 9 5 2" xfId="20975" xr:uid="{00000000-0005-0000-0000-00005E530000}"/>
    <cellStyle name="Total 3" xfId="20902" xr:uid="{00000000-0005-0000-0000-00005F530000}"/>
    <cellStyle name="Total 3 2" xfId="20903" xr:uid="{00000000-0005-0000-0000-000060530000}"/>
    <cellStyle name="Total 3 2 2" xfId="20973" xr:uid="{00000000-0005-0000-0000-000061530000}"/>
    <cellStyle name="Total 3 3" xfId="20904" xr:uid="{00000000-0005-0000-0000-000062530000}"/>
    <cellStyle name="Total 3 3 2" xfId="20972" xr:uid="{00000000-0005-0000-0000-000063530000}"/>
    <cellStyle name="Total 3 4" xfId="20974" xr:uid="{00000000-0005-0000-0000-000064530000}"/>
    <cellStyle name="Total 4" xfId="20905" xr:uid="{00000000-0005-0000-0000-000065530000}"/>
    <cellStyle name="Total 4 2" xfId="20906" xr:uid="{00000000-0005-0000-0000-000066530000}"/>
    <cellStyle name="Total 4 2 2" xfId="20970" xr:uid="{00000000-0005-0000-0000-000067530000}"/>
    <cellStyle name="Total 4 3" xfId="20907" xr:uid="{00000000-0005-0000-0000-000068530000}"/>
    <cellStyle name="Total 4 3 2" xfId="20969" xr:uid="{00000000-0005-0000-0000-000069530000}"/>
    <cellStyle name="Total 4 4" xfId="20971" xr:uid="{00000000-0005-0000-0000-00006A530000}"/>
    <cellStyle name="Total 5" xfId="20908" xr:uid="{00000000-0005-0000-0000-00006B530000}"/>
    <cellStyle name="Total 5 2" xfId="20909" xr:uid="{00000000-0005-0000-0000-00006C530000}"/>
    <cellStyle name="Total 5 2 2" xfId="20967" xr:uid="{00000000-0005-0000-0000-00006D530000}"/>
    <cellStyle name="Total 5 3" xfId="20910" xr:uid="{00000000-0005-0000-0000-00006E530000}"/>
    <cellStyle name="Total 5 3 2" xfId="20966" xr:uid="{00000000-0005-0000-0000-00006F530000}"/>
    <cellStyle name="Total 5 4" xfId="20968" xr:uid="{00000000-0005-0000-0000-000070530000}"/>
    <cellStyle name="Total 6" xfId="20911" xr:uid="{00000000-0005-0000-0000-000071530000}"/>
    <cellStyle name="Total 6 2" xfId="20912" xr:uid="{00000000-0005-0000-0000-000072530000}"/>
    <cellStyle name="Total 6 2 2" xfId="20964" xr:uid="{00000000-0005-0000-0000-000073530000}"/>
    <cellStyle name="Total 6 3" xfId="20913" xr:uid="{00000000-0005-0000-0000-000074530000}"/>
    <cellStyle name="Total 6 3 2" xfId="20963" xr:uid="{00000000-0005-0000-0000-000075530000}"/>
    <cellStyle name="Total 6 4" xfId="20965" xr:uid="{00000000-0005-0000-0000-000076530000}"/>
    <cellStyle name="Total 7" xfId="20914" xr:uid="{00000000-0005-0000-0000-000077530000}"/>
    <cellStyle name="Total 7 2" xfId="20962" xr:uid="{00000000-0005-0000-0000-000078530000}"/>
    <cellStyle name="Total2 - Style2" xfId="20915" xr:uid="{00000000-0005-0000-0000-000079530000}"/>
    <cellStyle name="Unit" xfId="20916" xr:uid="{00000000-0005-0000-0000-00007A530000}"/>
    <cellStyle name="Unit 2" xfId="20917" xr:uid="{00000000-0005-0000-0000-00007B530000}"/>
    <cellStyle name="Unit 3" xfId="20918" xr:uid="{00000000-0005-0000-0000-00007C530000}"/>
    <cellStyle name="Unit 4" xfId="20919" xr:uid="{00000000-0005-0000-0000-00007D530000}"/>
    <cellStyle name="Vertical" xfId="20920" xr:uid="{00000000-0005-0000-0000-00007E530000}"/>
    <cellStyle name="Vertical 2" xfId="20921" xr:uid="{00000000-0005-0000-0000-00007F530000}"/>
    <cellStyle name="Vertical 3" xfId="20922" xr:uid="{00000000-0005-0000-0000-000080530000}"/>
    <cellStyle name="Währung [0]" xfId="20923" xr:uid="{00000000-0005-0000-0000-000081530000}"/>
    <cellStyle name="Währung_AX-3-4-Balance-Sheet-310899" xfId="20924" xr:uid="{00000000-0005-0000-0000-000082530000}"/>
    <cellStyle name="Warning Text 2" xfId="20925" xr:uid="{00000000-0005-0000-0000-000083530000}"/>
    <cellStyle name="Warning Text 2 10" xfId="20926" xr:uid="{00000000-0005-0000-0000-000084530000}"/>
    <cellStyle name="Warning Text 2 11" xfId="20927" xr:uid="{00000000-0005-0000-0000-000085530000}"/>
    <cellStyle name="Warning Text 2 12" xfId="20928" xr:uid="{00000000-0005-0000-0000-000086530000}"/>
    <cellStyle name="Warning Text 2 2" xfId="20929" xr:uid="{00000000-0005-0000-0000-000087530000}"/>
    <cellStyle name="Warning Text 2 2 2" xfId="20930" xr:uid="{00000000-0005-0000-0000-000088530000}"/>
    <cellStyle name="Warning Text 2 3" xfId="20931" xr:uid="{00000000-0005-0000-0000-000089530000}"/>
    <cellStyle name="Warning Text 2 4" xfId="20932" xr:uid="{00000000-0005-0000-0000-00008A530000}"/>
    <cellStyle name="Warning Text 2 5" xfId="20933" xr:uid="{00000000-0005-0000-0000-00008B530000}"/>
    <cellStyle name="Warning Text 2 6" xfId="20934" xr:uid="{00000000-0005-0000-0000-00008C530000}"/>
    <cellStyle name="Warning Text 2 7" xfId="20935" xr:uid="{00000000-0005-0000-0000-00008D530000}"/>
    <cellStyle name="Warning Text 2 8" xfId="20936" xr:uid="{00000000-0005-0000-0000-00008E530000}"/>
    <cellStyle name="Warning Text 2 9" xfId="20937" xr:uid="{00000000-0005-0000-0000-00008F530000}"/>
    <cellStyle name="Warning Text 3" xfId="20938" xr:uid="{00000000-0005-0000-0000-000090530000}"/>
    <cellStyle name="Warning Text 3 2" xfId="20939" xr:uid="{00000000-0005-0000-0000-000091530000}"/>
    <cellStyle name="Warning Text 3 3" xfId="20940" xr:uid="{00000000-0005-0000-0000-000092530000}"/>
    <cellStyle name="Warning Text 4" xfId="20941" xr:uid="{00000000-0005-0000-0000-000093530000}"/>
    <cellStyle name="Warning Text 4 2" xfId="20942" xr:uid="{00000000-0005-0000-0000-000094530000}"/>
    <cellStyle name="Warning Text 4 3" xfId="20943" xr:uid="{00000000-0005-0000-0000-000095530000}"/>
    <cellStyle name="Warning Text 5" xfId="20944" xr:uid="{00000000-0005-0000-0000-000096530000}"/>
    <cellStyle name="Warning Text 5 2" xfId="20945" xr:uid="{00000000-0005-0000-0000-000097530000}"/>
    <cellStyle name="Warning Text 5 3" xfId="20946" xr:uid="{00000000-0005-0000-0000-000098530000}"/>
    <cellStyle name="Warning Text 6" xfId="20947" xr:uid="{00000000-0005-0000-0000-000099530000}"/>
    <cellStyle name="Warning Text 6 2" xfId="20948" xr:uid="{00000000-0005-0000-0000-00009A530000}"/>
    <cellStyle name="Warning Text 6 3" xfId="20949" xr:uid="{00000000-0005-0000-0000-00009B530000}"/>
    <cellStyle name="Warning Text 7" xfId="20950" xr:uid="{00000000-0005-0000-0000-00009C530000}"/>
    <cellStyle name="Years" xfId="20951" xr:uid="{00000000-0005-0000-0000-00009D530000}"/>
    <cellStyle name="Денежный [0]_Capex" xfId="20952" xr:uid="{00000000-0005-0000-0000-00009E530000}"/>
    <cellStyle name="Денежный_Capex" xfId="20953" xr:uid="{00000000-0005-0000-0000-00009F530000}"/>
    <cellStyle name="Обычный_7.1" xfId="20954" xr:uid="{00000000-0005-0000-0000-0000A0530000}"/>
    <cellStyle name="ТЕКСТ" xfId="20955" xr:uid="{00000000-0005-0000-0000-0000A1530000}"/>
    <cellStyle name="Тысячи [0]_Chart1 (Sales &amp; Costs)" xfId="20956" xr:uid="{00000000-0005-0000-0000-0000A2530000}"/>
    <cellStyle name="Тысячи_Chart1 (Sales &amp; Costs)" xfId="20957" xr:uid="{00000000-0005-0000-0000-0000A3530000}"/>
    <cellStyle name="Финансовый [0]_Capex" xfId="20958" xr:uid="{00000000-0005-0000-0000-0000A4530000}"/>
    <cellStyle name="Финансовый_Capex" xfId="20959" xr:uid="{00000000-0005-0000-0000-0000A553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704850" y="819150"/>
          <a:ext cx="6324600" cy="1152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C34"/>
  <sheetViews>
    <sheetView zoomScale="85" zoomScaleNormal="85" workbookViewId="0">
      <pane xSplit="1" ySplit="7" topLeftCell="B26" activePane="bottomRight" state="frozen"/>
      <selection pane="topRight" activeCell="B1" sqref="B1"/>
      <selection pane="bottomLeft" activeCell="A8" sqref="A8"/>
      <selection pane="bottomRight" activeCell="C2" sqref="C2:C5"/>
    </sheetView>
  </sheetViews>
  <sheetFormatPr defaultRowHeight="15"/>
  <cols>
    <col min="1" max="1" width="10.28515625" style="1" customWidth="1"/>
    <col min="2" max="2" width="153" bestFit="1" customWidth="1"/>
    <col min="3" max="3" width="39.42578125" customWidth="1"/>
    <col min="7" max="7" width="25" customWidth="1"/>
  </cols>
  <sheetData>
    <row r="1" spans="1:3" ht="15.75">
      <c r="A1" s="7"/>
      <c r="B1" s="165" t="s">
        <v>253</v>
      </c>
      <c r="C1" s="79"/>
    </row>
    <row r="2" spans="1:3" s="162" customFormat="1" ht="15.75">
      <c r="A2" s="216">
        <v>1</v>
      </c>
      <c r="B2" s="163" t="s">
        <v>254</v>
      </c>
      <c r="C2" s="161" t="s">
        <v>963</v>
      </c>
    </row>
    <row r="3" spans="1:3" s="162" customFormat="1" ht="15.75">
      <c r="A3" s="216">
        <v>2</v>
      </c>
      <c r="B3" s="164" t="s">
        <v>255</v>
      </c>
      <c r="C3" s="161" t="s">
        <v>964</v>
      </c>
    </row>
    <row r="4" spans="1:3" s="162" customFormat="1" ht="15.75">
      <c r="A4" s="216">
        <v>3</v>
      </c>
      <c r="B4" s="164" t="s">
        <v>256</v>
      </c>
      <c r="C4" s="161" t="s">
        <v>965</v>
      </c>
    </row>
    <row r="5" spans="1:3" s="162" customFormat="1" ht="15.75">
      <c r="A5" s="217">
        <v>4</v>
      </c>
      <c r="B5" s="167" t="s">
        <v>257</v>
      </c>
      <c r="C5" s="161" t="s">
        <v>966</v>
      </c>
    </row>
    <row r="6" spans="1:3" s="166" customFormat="1" ht="65.25" customHeight="1">
      <c r="A6" s="649" t="s">
        <v>490</v>
      </c>
      <c r="B6" s="650"/>
      <c r="C6" s="650"/>
    </row>
    <row r="7" spans="1:3">
      <c r="A7" s="369" t="s">
        <v>403</v>
      </c>
      <c r="B7" s="370" t="s">
        <v>258</v>
      </c>
    </row>
    <row r="8" spans="1:3">
      <c r="A8" s="371">
        <v>1</v>
      </c>
      <c r="B8" s="367" t="s">
        <v>223</v>
      </c>
    </row>
    <row r="9" spans="1:3">
      <c r="A9" s="371">
        <v>2</v>
      </c>
      <c r="B9" s="367" t="s">
        <v>259</v>
      </c>
    </row>
    <row r="10" spans="1:3">
      <c r="A10" s="371">
        <v>3</v>
      </c>
      <c r="B10" s="367" t="s">
        <v>260</v>
      </c>
    </row>
    <row r="11" spans="1:3">
      <c r="A11" s="371">
        <v>4</v>
      </c>
      <c r="B11" s="367" t="s">
        <v>261</v>
      </c>
    </row>
    <row r="12" spans="1:3">
      <c r="A12" s="371">
        <v>5</v>
      </c>
      <c r="B12" s="367" t="s">
        <v>187</v>
      </c>
    </row>
    <row r="13" spans="1:3">
      <c r="A13" s="371">
        <v>6</v>
      </c>
      <c r="B13" s="372" t="s">
        <v>149</v>
      </c>
    </row>
    <row r="14" spans="1:3">
      <c r="A14" s="371">
        <v>7</v>
      </c>
      <c r="B14" s="367" t="s">
        <v>262</v>
      </c>
    </row>
    <row r="15" spans="1:3">
      <c r="A15" s="371">
        <v>8</v>
      </c>
      <c r="B15" s="367" t="s">
        <v>265</v>
      </c>
    </row>
    <row r="16" spans="1:3">
      <c r="A16" s="371">
        <v>9</v>
      </c>
      <c r="B16" s="367" t="s">
        <v>88</v>
      </c>
    </row>
    <row r="17" spans="1:2">
      <c r="A17" s="373" t="s">
        <v>547</v>
      </c>
      <c r="B17" s="367" t="s">
        <v>527</v>
      </c>
    </row>
    <row r="18" spans="1:2">
      <c r="A18" s="371">
        <v>10</v>
      </c>
      <c r="B18" s="367" t="s">
        <v>268</v>
      </c>
    </row>
    <row r="19" spans="1:2">
      <c r="A19" s="371">
        <v>11</v>
      </c>
      <c r="B19" s="372" t="s">
        <v>249</v>
      </c>
    </row>
    <row r="20" spans="1:2">
      <c r="A20" s="371">
        <v>12</v>
      </c>
      <c r="B20" s="372" t="s">
        <v>246</v>
      </c>
    </row>
    <row r="21" spans="1:2">
      <c r="A21" s="371">
        <v>13</v>
      </c>
      <c r="B21" s="374" t="s">
        <v>460</v>
      </c>
    </row>
    <row r="22" spans="1:2">
      <c r="A22" s="371">
        <v>14</v>
      </c>
      <c r="B22" s="375" t="s">
        <v>520</v>
      </c>
    </row>
    <row r="23" spans="1:2">
      <c r="A23" s="371">
        <v>15</v>
      </c>
      <c r="B23" s="372" t="s">
        <v>77</v>
      </c>
    </row>
    <row r="24" spans="1:2">
      <c r="A24" s="371">
        <v>15.1</v>
      </c>
      <c r="B24" s="367" t="s">
        <v>556</v>
      </c>
    </row>
    <row r="25" spans="1:2">
      <c r="A25" s="371">
        <v>16</v>
      </c>
      <c r="B25" s="367" t="s">
        <v>623</v>
      </c>
    </row>
    <row r="26" spans="1:2">
      <c r="A26" s="371">
        <v>17</v>
      </c>
      <c r="B26" s="367" t="s">
        <v>936</v>
      </c>
    </row>
    <row r="27" spans="1:2">
      <c r="A27" s="371">
        <v>18</v>
      </c>
      <c r="B27" s="367" t="s">
        <v>957</v>
      </c>
    </row>
    <row r="28" spans="1:2">
      <c r="A28" s="371">
        <v>19</v>
      </c>
      <c r="B28" s="367" t="s">
        <v>958</v>
      </c>
    </row>
    <row r="29" spans="1:2">
      <c r="A29" s="371">
        <v>20</v>
      </c>
      <c r="B29" s="375" t="s">
        <v>722</v>
      </c>
    </row>
    <row r="30" spans="1:2">
      <c r="A30" s="371">
        <v>21</v>
      </c>
      <c r="B30" s="367" t="s">
        <v>740</v>
      </c>
    </row>
    <row r="31" spans="1:2">
      <c r="A31" s="371">
        <v>22</v>
      </c>
      <c r="B31" s="576" t="s">
        <v>757</v>
      </c>
    </row>
    <row r="32" spans="1:2" ht="26.25">
      <c r="A32" s="371">
        <v>23</v>
      </c>
      <c r="B32" s="576" t="s">
        <v>937</v>
      </c>
    </row>
    <row r="33" spans="1:2">
      <c r="A33" s="371">
        <v>24</v>
      </c>
      <c r="B33" s="367" t="s">
        <v>938</v>
      </c>
    </row>
    <row r="34" spans="1:2">
      <c r="A34" s="371">
        <v>25</v>
      </c>
      <c r="B34" s="367" t="s">
        <v>939</v>
      </c>
    </row>
  </sheetData>
  <mergeCells count="1">
    <mergeCell ref="A6:C6"/>
  </mergeCells>
  <hyperlinks>
    <hyperlink ref="B8" location="'1. key ratios'!A1" display="ცხრილი 1: ძირითადი მაჩვენებლები" xr:uid="{00000000-0004-0000-0000-000000000000}"/>
    <hyperlink ref="B9" location="'2. RC'!A1" display="ცხრილი 2: საბალანსო უწყისი" xr:uid="{00000000-0004-0000-0000-000001000000}"/>
    <hyperlink ref="B10" location="'3. PL'!A1" display="ცხრილი 3: მოგება-ზარალის ანგარიშგება" xr:uid="{00000000-0004-0000-0000-000002000000}"/>
    <hyperlink ref="B11" location="'4. Off-Balance'!A1" display="ბალანსგარეშე ანგარიშების უწყისი " xr:uid="{00000000-0004-0000-0000-000003000000}"/>
    <hyperlink ref="B12" location="'5. RWA'!A1" display="ცხრილი 5: რისკის მიხედვით შეწონილი რისკის პოზიციები" xr:uid="{00000000-0004-0000-0000-000004000000}"/>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00000000-0004-0000-0000-000005000000}"/>
    <hyperlink ref="B13" location="'6. Administrators-shareholders'!A1" display="ინფორმაცია ბანკის სამეთვალყურეო საბჭოს, დირექტორატის და აქციონერთა შესახებ" xr:uid="{00000000-0004-0000-0000-000006000000}"/>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00000000-0004-0000-0000-000007000000}"/>
    <hyperlink ref="B16" location="'9. Capital'!A1" display="ცხრილი 9: საზედამხედველო კაპიტალი" xr:uid="{00000000-0004-0000-0000-000008000000}"/>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00000000-0004-0000-0000-000009000000}"/>
    <hyperlink ref="B20" location="'12. CRM'!A1" display="საკრედიტო რისკის მიტიგაცია" xr:uid="{00000000-0004-0000-0000-00000A000000}"/>
    <hyperlink ref="B19" location="'11. CRWA'!A1" display="საკრედიტო რისკის მიხედვით შეწონილი რისკის პოზიციები" xr:uid="{00000000-0004-0000-0000-00000B000000}"/>
    <hyperlink ref="B21" location="'13. CRME'!A1" display="სტანდარტიზებული მიდგომა - საკრედიტო რისკი საკრედიტო რისკის მიტიგაციის ეფექტი" xr:uid="{00000000-0004-0000-0000-00000C000000}"/>
    <hyperlink ref="B23" location="'15. CCR'!A1" display="კონტრაგენტთან დაკავშირებული საკრედიტო რისკის მიხედვით შეწონილი რისკის პოზიციები" xr:uid="{00000000-0004-0000-0000-00000D000000}"/>
    <hyperlink ref="B22" location="'14. LCR'!A1" display="ლიკვიდობის გადაფარვის კოეფიციენტი" xr:uid="{00000000-0004-0000-0000-00000E000000}"/>
    <hyperlink ref="B17" location="'9.1. Capital Requirements'!A1" display="კაპიტალის ადეკვატურობის მოთხოვნები" xr:uid="{00000000-0004-0000-0000-00000F000000}"/>
    <hyperlink ref="B24" location="'15.1. LR'!A1" display="ლევერიჯის კოეფიციენტი" xr:uid="{00000000-0004-0000-0000-000010000000}"/>
    <hyperlink ref="B25" location="'16. NSFR'!A1" display="წმინდა სტაბილური დაფინანსების კოეფიციენტი" xr:uid="{00000000-0004-0000-0000-000011000000}"/>
    <hyperlink ref="B26" location="' 17. Residual Maturity'!A1" display="რისკის პოზიციის ღირებულება ნარჩენი ვადიანობის  და რისკის კლასების მიხედვით" xr:uid="{00000000-0004-0000-0000-000012000000}"/>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00000000-0004-0000-0000-000013000000}"/>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00000000-0004-0000-0000-000014000000}"/>
    <hyperlink ref="B30" location="'21. NPL'!A1" display="უმოქმედო სესხების ცვლილება" xr:uid="{00000000-0004-0000-0000-000015000000}"/>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00000000-0004-0000-0000-000016000000}"/>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00000000-0004-0000-0000-000017000000}"/>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00000000-0004-0000-0000-000018000000}"/>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00000000-0004-0000-0000-000019000000}"/>
    <hyperlink ref="B29" location="'20. Reserves'!A1" display="რეზერვის ცვლილება სესხებზე და კორპორატიულ სავალო ფასიანი ქაღალდებზე" xr:uid="{00000000-0004-0000-0000-00001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sheetPr>
  <dimension ref="A1:F55"/>
  <sheetViews>
    <sheetView zoomScale="85" zoomScaleNormal="85" workbookViewId="0">
      <pane xSplit="1" ySplit="5" topLeftCell="C44" activePane="bottomRight" state="frozen"/>
      <selection pane="topRight" activeCell="B1" sqref="B1"/>
      <selection pane="bottomLeft" activeCell="A5" sqref="A5"/>
      <selection pane="bottomRight" activeCell="C6" sqref="C6:C52"/>
    </sheetView>
  </sheetViews>
  <sheetFormatPr defaultRowHeight="15"/>
  <cols>
    <col min="1" max="1" width="9.5703125" style="1" bestFit="1" customWidth="1"/>
    <col min="2" max="2" width="132.42578125" style="1" customWidth="1"/>
    <col min="3" max="3" width="18.42578125" style="1" customWidth="1"/>
  </cols>
  <sheetData>
    <row r="1" spans="1:6" ht="15.75">
      <c r="A1" s="13" t="s">
        <v>188</v>
      </c>
      <c r="B1" s="12" t="str">
        <f>Info!C2</f>
        <v>სს სილქ როუდ ბანკი</v>
      </c>
      <c r="D1" s="1"/>
      <c r="E1" s="1"/>
      <c r="F1" s="1"/>
    </row>
    <row r="2" spans="1:6" s="13" customFormat="1" ht="15.75" customHeight="1">
      <c r="A2" s="13" t="s">
        <v>189</v>
      </c>
      <c r="B2" s="447">
        <f>'1. key ratios'!B2</f>
        <v>44377</v>
      </c>
    </row>
    <row r="3" spans="1:6" s="13" customFormat="1" ht="15.75" customHeight="1"/>
    <row r="4" spans="1:6" ht="15.75" thickBot="1">
      <c r="A4" s="1" t="s">
        <v>412</v>
      </c>
      <c r="B4" s="50" t="s">
        <v>88</v>
      </c>
    </row>
    <row r="5" spans="1:6">
      <c r="A5" s="118" t="s">
        <v>26</v>
      </c>
      <c r="B5" s="119"/>
      <c r="C5" s="120" t="s">
        <v>27</v>
      </c>
    </row>
    <row r="6" spans="1:6">
      <c r="A6" s="121">
        <v>1</v>
      </c>
      <c r="B6" s="69" t="s">
        <v>28</v>
      </c>
      <c r="C6" s="244">
        <f>SUM(C7:C11)</f>
        <v>54253297.509999998</v>
      </c>
    </row>
    <row r="7" spans="1:6">
      <c r="A7" s="121">
        <v>2</v>
      </c>
      <c r="B7" s="66" t="s">
        <v>29</v>
      </c>
      <c r="C7" s="245">
        <v>61146400</v>
      </c>
    </row>
    <row r="8" spans="1:6">
      <c r="A8" s="121">
        <v>3</v>
      </c>
      <c r="B8" s="61" t="s">
        <v>30</v>
      </c>
      <c r="C8" s="245"/>
    </row>
    <row r="9" spans="1:6">
      <c r="A9" s="121">
        <v>4</v>
      </c>
      <c r="B9" s="61" t="s">
        <v>31</v>
      </c>
      <c r="C9" s="245"/>
    </row>
    <row r="10" spans="1:6">
      <c r="A10" s="121">
        <v>5</v>
      </c>
      <c r="B10" s="61" t="s">
        <v>32</v>
      </c>
      <c r="C10" s="245">
        <v>4982432.3</v>
      </c>
    </row>
    <row r="11" spans="1:6">
      <c r="A11" s="121">
        <v>6</v>
      </c>
      <c r="B11" s="67" t="s">
        <v>33</v>
      </c>
      <c r="C11" s="245">
        <v>-11875534.790000001</v>
      </c>
    </row>
    <row r="12" spans="1:6" s="2" customFormat="1">
      <c r="A12" s="121">
        <v>7</v>
      </c>
      <c r="B12" s="69" t="s">
        <v>34</v>
      </c>
      <c r="C12" s="246">
        <f>SUM(C13:C27)</f>
        <v>5259056.74</v>
      </c>
    </row>
    <row r="13" spans="1:6" s="2" customFormat="1">
      <c r="A13" s="121">
        <v>8</v>
      </c>
      <c r="B13" s="68" t="s">
        <v>35</v>
      </c>
      <c r="C13" s="247">
        <v>4982432.3</v>
      </c>
    </row>
    <row r="14" spans="1:6" s="2" customFormat="1" ht="25.5">
      <c r="A14" s="121">
        <v>9</v>
      </c>
      <c r="B14" s="62" t="s">
        <v>36</v>
      </c>
      <c r="C14" s="247"/>
    </row>
    <row r="15" spans="1:6" s="2" customFormat="1">
      <c r="A15" s="121">
        <v>10</v>
      </c>
      <c r="B15" s="63" t="s">
        <v>37</v>
      </c>
      <c r="C15" s="247">
        <v>276624.43999999994</v>
      </c>
    </row>
    <row r="16" spans="1:6" s="2" customFormat="1">
      <c r="A16" s="121">
        <v>11</v>
      </c>
      <c r="B16" s="64" t="s">
        <v>38</v>
      </c>
      <c r="C16" s="247"/>
    </row>
    <row r="17" spans="1:3" s="2" customFormat="1">
      <c r="A17" s="121">
        <v>12</v>
      </c>
      <c r="B17" s="63" t="s">
        <v>39</v>
      </c>
      <c r="C17" s="247"/>
    </row>
    <row r="18" spans="1:3" s="2" customFormat="1">
      <c r="A18" s="121">
        <v>13</v>
      </c>
      <c r="B18" s="63" t="s">
        <v>40</v>
      </c>
      <c r="C18" s="247"/>
    </row>
    <row r="19" spans="1:3" s="2" customFormat="1">
      <c r="A19" s="121">
        <v>14</v>
      </c>
      <c r="B19" s="63" t="s">
        <v>41</v>
      </c>
      <c r="C19" s="247"/>
    </row>
    <row r="20" spans="1:3" s="2" customFormat="1" ht="25.5">
      <c r="A20" s="121">
        <v>15</v>
      </c>
      <c r="B20" s="63" t="s">
        <v>42</v>
      </c>
      <c r="C20" s="247"/>
    </row>
    <row r="21" spans="1:3" s="2" customFormat="1" ht="25.5">
      <c r="A21" s="121">
        <v>16</v>
      </c>
      <c r="B21" s="62" t="s">
        <v>43</v>
      </c>
      <c r="C21" s="247"/>
    </row>
    <row r="22" spans="1:3" s="2" customFormat="1">
      <c r="A22" s="121">
        <v>17</v>
      </c>
      <c r="B22" s="122" t="s">
        <v>44</v>
      </c>
      <c r="C22" s="247"/>
    </row>
    <row r="23" spans="1:3" s="2" customFormat="1" ht="25.5">
      <c r="A23" s="121">
        <v>18</v>
      </c>
      <c r="B23" s="62" t="s">
        <v>45</v>
      </c>
      <c r="C23" s="247"/>
    </row>
    <row r="24" spans="1:3" s="2" customFormat="1" ht="25.5">
      <c r="A24" s="121">
        <v>19</v>
      </c>
      <c r="B24" s="62" t="s">
        <v>46</v>
      </c>
      <c r="C24" s="247"/>
    </row>
    <row r="25" spans="1:3" s="2" customFormat="1" ht="25.5">
      <c r="A25" s="121">
        <v>20</v>
      </c>
      <c r="B25" s="64" t="s">
        <v>47</v>
      </c>
      <c r="C25" s="247"/>
    </row>
    <row r="26" spans="1:3" s="2" customFormat="1">
      <c r="A26" s="121">
        <v>21</v>
      </c>
      <c r="B26" s="64" t="s">
        <v>48</v>
      </c>
      <c r="C26" s="247"/>
    </row>
    <row r="27" spans="1:3" s="2" customFormat="1" ht="25.5">
      <c r="A27" s="121">
        <v>22</v>
      </c>
      <c r="B27" s="64" t="s">
        <v>49</v>
      </c>
      <c r="C27" s="247"/>
    </row>
    <row r="28" spans="1:3" s="2" customFormat="1">
      <c r="A28" s="121">
        <v>23</v>
      </c>
      <c r="B28" s="70" t="s">
        <v>23</v>
      </c>
      <c r="C28" s="246">
        <f>C6-C12</f>
        <v>48994240.769999996</v>
      </c>
    </row>
    <row r="29" spans="1:3" s="2" customFormat="1">
      <c r="A29" s="123"/>
      <c r="B29" s="65"/>
      <c r="C29" s="247"/>
    </row>
    <row r="30" spans="1:3" s="2" customFormat="1">
      <c r="A30" s="123">
        <v>24</v>
      </c>
      <c r="B30" s="70" t="s">
        <v>50</v>
      </c>
      <c r="C30" s="246">
        <f>C31+C34</f>
        <v>0</v>
      </c>
    </row>
    <row r="31" spans="1:3" s="2" customFormat="1">
      <c r="A31" s="123">
        <v>25</v>
      </c>
      <c r="B31" s="61" t="s">
        <v>51</v>
      </c>
      <c r="C31" s="248">
        <f>C32+C33</f>
        <v>0</v>
      </c>
    </row>
    <row r="32" spans="1:3" s="2" customFormat="1">
      <c r="A32" s="123">
        <v>26</v>
      </c>
      <c r="B32" s="159" t="s">
        <v>52</v>
      </c>
      <c r="C32" s="247"/>
    </row>
    <row r="33" spans="1:3" s="2" customFormat="1">
      <c r="A33" s="123">
        <v>27</v>
      </c>
      <c r="B33" s="159" t="s">
        <v>53</v>
      </c>
      <c r="C33" s="247"/>
    </row>
    <row r="34" spans="1:3" s="2" customFormat="1">
      <c r="A34" s="123">
        <v>28</v>
      </c>
      <c r="B34" s="61" t="s">
        <v>54</v>
      </c>
      <c r="C34" s="247"/>
    </row>
    <row r="35" spans="1:3" s="2" customFormat="1">
      <c r="A35" s="123">
        <v>29</v>
      </c>
      <c r="B35" s="70" t="s">
        <v>55</v>
      </c>
      <c r="C35" s="246">
        <f>SUM(C36:C40)</f>
        <v>0</v>
      </c>
    </row>
    <row r="36" spans="1:3" s="2" customFormat="1">
      <c r="A36" s="123">
        <v>30</v>
      </c>
      <c r="B36" s="62" t="s">
        <v>56</v>
      </c>
      <c r="C36" s="247"/>
    </row>
    <row r="37" spans="1:3" s="2" customFormat="1">
      <c r="A37" s="123">
        <v>31</v>
      </c>
      <c r="B37" s="63" t="s">
        <v>57</v>
      </c>
      <c r="C37" s="247"/>
    </row>
    <row r="38" spans="1:3" s="2" customFormat="1" ht="25.5">
      <c r="A38" s="123">
        <v>32</v>
      </c>
      <c r="B38" s="62" t="s">
        <v>58</v>
      </c>
      <c r="C38" s="247"/>
    </row>
    <row r="39" spans="1:3" s="2" customFormat="1" ht="25.5">
      <c r="A39" s="123">
        <v>33</v>
      </c>
      <c r="B39" s="62" t="s">
        <v>46</v>
      </c>
      <c r="C39" s="247"/>
    </row>
    <row r="40" spans="1:3" s="2" customFormat="1" ht="25.5">
      <c r="A40" s="123">
        <v>34</v>
      </c>
      <c r="B40" s="64" t="s">
        <v>59</v>
      </c>
      <c r="C40" s="247"/>
    </row>
    <row r="41" spans="1:3" s="2" customFormat="1">
      <c r="A41" s="123">
        <v>35</v>
      </c>
      <c r="B41" s="70" t="s">
        <v>24</v>
      </c>
      <c r="C41" s="246">
        <f>C30-C35</f>
        <v>0</v>
      </c>
    </row>
    <row r="42" spans="1:3" s="2" customFormat="1">
      <c r="A42" s="123"/>
      <c r="B42" s="65"/>
      <c r="C42" s="247"/>
    </row>
    <row r="43" spans="1:3" s="2" customFormat="1">
      <c r="A43" s="123">
        <v>36</v>
      </c>
      <c r="B43" s="71" t="s">
        <v>60</v>
      </c>
      <c r="C43" s="246">
        <f>SUM(C44:C46)</f>
        <v>185878.77</v>
      </c>
    </row>
    <row r="44" spans="1:3" s="2" customFormat="1">
      <c r="A44" s="123">
        <v>37</v>
      </c>
      <c r="B44" s="61" t="s">
        <v>61</v>
      </c>
      <c r="C44" s="247"/>
    </row>
    <row r="45" spans="1:3" s="2" customFormat="1">
      <c r="A45" s="123">
        <v>38</v>
      </c>
      <c r="B45" s="61" t="s">
        <v>62</v>
      </c>
      <c r="C45" s="247"/>
    </row>
    <row r="46" spans="1:3" s="2" customFormat="1">
      <c r="A46" s="123">
        <v>39</v>
      </c>
      <c r="B46" s="61" t="s">
        <v>63</v>
      </c>
      <c r="C46" s="247">
        <v>185878.77</v>
      </c>
    </row>
    <row r="47" spans="1:3" s="2" customFormat="1">
      <c r="A47" s="123">
        <v>40</v>
      </c>
      <c r="B47" s="71" t="s">
        <v>64</v>
      </c>
      <c r="C47" s="246">
        <f>SUM(C48:C51)</f>
        <v>0</v>
      </c>
    </row>
    <row r="48" spans="1:3" s="2" customFormat="1">
      <c r="A48" s="123">
        <v>41</v>
      </c>
      <c r="B48" s="62" t="s">
        <v>65</v>
      </c>
      <c r="C48" s="247"/>
    </row>
    <row r="49" spans="1:3" s="2" customFormat="1">
      <c r="A49" s="123">
        <v>42</v>
      </c>
      <c r="B49" s="63" t="s">
        <v>66</v>
      </c>
      <c r="C49" s="247"/>
    </row>
    <row r="50" spans="1:3" s="2" customFormat="1" ht="25.5">
      <c r="A50" s="123">
        <v>43</v>
      </c>
      <c r="B50" s="62" t="s">
        <v>67</v>
      </c>
      <c r="C50" s="247"/>
    </row>
    <row r="51" spans="1:3" s="2" customFormat="1" ht="25.5">
      <c r="A51" s="123">
        <v>44</v>
      </c>
      <c r="B51" s="62" t="s">
        <v>46</v>
      </c>
      <c r="C51" s="247"/>
    </row>
    <row r="52" spans="1:3" s="2" customFormat="1" ht="15.75" thickBot="1">
      <c r="A52" s="124">
        <v>45</v>
      </c>
      <c r="B52" s="125" t="s">
        <v>25</v>
      </c>
      <c r="C52" s="249">
        <f>C43-C47</f>
        <v>185878.77</v>
      </c>
    </row>
    <row r="55" spans="1:3">
      <c r="B55" s="1" t="s">
        <v>225</v>
      </c>
    </row>
  </sheetData>
  <dataValidations count="1">
    <dataValidation operator="lessThanOrEqual" allowBlank="1" showInputMessage="1" showErrorMessage="1" errorTitle="Should be negative number" error="Should be whole negative number or 0" sqref="C13:C52" xr:uid="{00000000-0002-0000-0900-000000000000}"/>
  </dataValidations>
  <pageMargins left="0.7" right="0.7" top="0.75" bottom="0.75" header="0.3" footer="0.3"/>
  <ignoredErrors>
    <ignoredError sqref="C3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D23"/>
  <sheetViews>
    <sheetView topLeftCell="A10" workbookViewId="0">
      <selection activeCell="D17" sqref="C7:D17"/>
    </sheetView>
  </sheetViews>
  <sheetFormatPr defaultColWidth="9.28515625" defaultRowHeight="12.75"/>
  <cols>
    <col min="1" max="1" width="10.7109375" style="1" bestFit="1" customWidth="1"/>
    <col min="2" max="2" width="59" style="1" customWidth="1"/>
    <col min="3" max="3" width="16.7109375" style="1" bestFit="1" customWidth="1"/>
    <col min="4" max="4" width="22.28515625" style="1" customWidth="1"/>
    <col min="5" max="16384" width="9.28515625" style="1"/>
  </cols>
  <sheetData>
    <row r="1" spans="1:4" ht="15">
      <c r="A1" s="13" t="s">
        <v>188</v>
      </c>
      <c r="B1" s="12" t="str">
        <f>Info!C2</f>
        <v>სს სილქ როუდ ბანკი</v>
      </c>
    </row>
    <row r="2" spans="1:4" s="13" customFormat="1" ht="15.75" customHeight="1">
      <c r="A2" s="13" t="s">
        <v>189</v>
      </c>
      <c r="B2" s="447">
        <f>'1. key ratios'!B2</f>
        <v>44377</v>
      </c>
    </row>
    <row r="3" spans="1:4" s="13" customFormat="1" ht="15.75" customHeight="1"/>
    <row r="4" spans="1:4" ht="13.5" thickBot="1">
      <c r="A4" s="1" t="s">
        <v>526</v>
      </c>
      <c r="B4" s="356" t="s">
        <v>527</v>
      </c>
    </row>
    <row r="5" spans="1:4" s="56" customFormat="1">
      <c r="A5" s="668" t="s">
        <v>528</v>
      </c>
      <c r="B5" s="669"/>
      <c r="C5" s="346" t="s">
        <v>529</v>
      </c>
      <c r="D5" s="347" t="s">
        <v>530</v>
      </c>
    </row>
    <row r="6" spans="1:4" s="357" customFormat="1">
      <c r="A6" s="348">
        <v>1</v>
      </c>
      <c r="B6" s="349" t="s">
        <v>531</v>
      </c>
      <c r="C6" s="349"/>
      <c r="D6" s="350"/>
    </row>
    <row r="7" spans="1:4" s="357" customFormat="1">
      <c r="A7" s="351" t="s">
        <v>532</v>
      </c>
      <c r="B7" s="352" t="s">
        <v>533</v>
      </c>
      <c r="C7" s="406">
        <v>4.4999999999999998E-2</v>
      </c>
      <c r="D7" s="401">
        <f>C7*'5. RWA'!$C$13</f>
        <v>3003781.5191848953</v>
      </c>
    </row>
    <row r="8" spans="1:4" s="357" customFormat="1">
      <c r="A8" s="351" t="s">
        <v>534</v>
      </c>
      <c r="B8" s="352" t="s">
        <v>535</v>
      </c>
      <c r="C8" s="407">
        <v>0.06</v>
      </c>
      <c r="D8" s="401">
        <f>C8*'5. RWA'!$C$13</f>
        <v>4005042.0255798604</v>
      </c>
    </row>
    <row r="9" spans="1:4" s="357" customFormat="1">
      <c r="A9" s="351" t="s">
        <v>536</v>
      </c>
      <c r="B9" s="352" t="s">
        <v>537</v>
      </c>
      <c r="C9" s="407">
        <v>0.08</v>
      </c>
      <c r="D9" s="401">
        <f>C9*'5. RWA'!$C$13</f>
        <v>5340056.0341064809</v>
      </c>
    </row>
    <row r="10" spans="1:4" s="357" customFormat="1">
      <c r="A10" s="348" t="s">
        <v>538</v>
      </c>
      <c r="B10" s="349" t="s">
        <v>539</v>
      </c>
      <c r="C10" s="408"/>
      <c r="D10" s="402"/>
    </row>
    <row r="11" spans="1:4" s="358" customFormat="1">
      <c r="A11" s="353" t="s">
        <v>540</v>
      </c>
      <c r="B11" s="354" t="s">
        <v>602</v>
      </c>
      <c r="C11" s="409">
        <v>0</v>
      </c>
      <c r="D11" s="403">
        <f>C11*'5. RWA'!$C$13</f>
        <v>0</v>
      </c>
    </row>
    <row r="12" spans="1:4" s="358" customFormat="1">
      <c r="A12" s="353" t="s">
        <v>541</v>
      </c>
      <c r="B12" s="354" t="s">
        <v>542</v>
      </c>
      <c r="C12" s="409">
        <v>0</v>
      </c>
      <c r="D12" s="403">
        <f>C12*'5. RWA'!$C$13</f>
        <v>0</v>
      </c>
    </row>
    <row r="13" spans="1:4" s="358" customFormat="1">
      <c r="A13" s="353" t="s">
        <v>543</v>
      </c>
      <c r="B13" s="354" t="s">
        <v>544</v>
      </c>
      <c r="C13" s="409"/>
      <c r="D13" s="403">
        <f>C13*'5. RWA'!$C$13</f>
        <v>0</v>
      </c>
    </row>
    <row r="14" spans="1:4" s="357" customFormat="1">
      <c r="A14" s="348" t="s">
        <v>545</v>
      </c>
      <c r="B14" s="349" t="s">
        <v>600</v>
      </c>
      <c r="C14" s="410"/>
      <c r="D14" s="402"/>
    </row>
    <row r="15" spans="1:4" s="357" customFormat="1">
      <c r="A15" s="368" t="s">
        <v>548</v>
      </c>
      <c r="B15" s="354" t="s">
        <v>601</v>
      </c>
      <c r="C15" s="409">
        <v>4.0229510988565337E-2</v>
      </c>
      <c r="D15" s="403">
        <v>2685348.0362955164</v>
      </c>
    </row>
    <row r="16" spans="1:4" s="357" customFormat="1">
      <c r="A16" s="368" t="s">
        <v>549</v>
      </c>
      <c r="B16" s="354" t="s">
        <v>551</v>
      </c>
      <c r="C16" s="409">
        <v>5.3642847775484989E-2</v>
      </c>
      <c r="D16" s="403">
        <v>3580697.6618766752</v>
      </c>
    </row>
    <row r="17" spans="1:4" s="357" customFormat="1">
      <c r="A17" s="368" t="s">
        <v>550</v>
      </c>
      <c r="B17" s="354" t="s">
        <v>598</v>
      </c>
      <c r="C17" s="409">
        <v>0.13318842437177186</v>
      </c>
      <c r="D17" s="403">
        <v>8890420.6154951882</v>
      </c>
    </row>
    <row r="18" spans="1:4" s="56" customFormat="1">
      <c r="A18" s="670" t="s">
        <v>599</v>
      </c>
      <c r="B18" s="671"/>
      <c r="C18" s="411" t="s">
        <v>529</v>
      </c>
      <c r="D18" s="404" t="s">
        <v>530</v>
      </c>
    </row>
    <row r="19" spans="1:4" s="357" customFormat="1">
      <c r="A19" s="355">
        <v>4</v>
      </c>
      <c r="B19" s="354" t="s">
        <v>23</v>
      </c>
      <c r="C19" s="409">
        <f>C7+C11+C12+C13+C15</f>
        <v>8.5229510988565335E-2</v>
      </c>
      <c r="D19" s="401">
        <f>C19*'5. RWA'!$C$13</f>
        <v>5689129.5554804113</v>
      </c>
    </row>
    <row r="20" spans="1:4" s="357" customFormat="1">
      <c r="A20" s="355">
        <v>5</v>
      </c>
      <c r="B20" s="354" t="s">
        <v>89</v>
      </c>
      <c r="C20" s="409">
        <f>C8+C11+C12+C13+C16</f>
        <v>0.11364284777548499</v>
      </c>
      <c r="D20" s="401">
        <f>C20*'5. RWA'!$C$13</f>
        <v>7585739.6874565352</v>
      </c>
    </row>
    <row r="21" spans="1:4" s="357" customFormat="1" ht="13.5" thickBot="1">
      <c r="A21" s="359" t="s">
        <v>546</v>
      </c>
      <c r="B21" s="360" t="s">
        <v>88</v>
      </c>
      <c r="C21" s="412">
        <f>C9+C11+C12+C13+C17</f>
        <v>0.21318842437177188</v>
      </c>
      <c r="D21" s="405">
        <f>C21*'5. RWA'!$C$13</f>
        <v>14230476.649601668</v>
      </c>
    </row>
    <row r="23" spans="1:4" ht="63.75">
      <c r="B23" s="17" t="s">
        <v>603</v>
      </c>
    </row>
  </sheetData>
  <mergeCells count="2">
    <mergeCell ref="A5:B5"/>
    <mergeCell ref="A18:B18"/>
  </mergeCells>
  <conditionalFormatting sqref="C21">
    <cfRule type="cellIs" dxfId="21"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9.9978637043366805E-2"/>
  </sheetPr>
  <dimension ref="A1:F45"/>
  <sheetViews>
    <sheetView zoomScale="70" zoomScaleNormal="70" workbookViewId="0">
      <pane xSplit="1" ySplit="5" topLeftCell="B6" activePane="bottomRight" state="frozen"/>
      <selection pane="topRight" activeCell="B1" sqref="B1"/>
      <selection pane="bottomLeft" activeCell="A5" sqref="A5"/>
      <selection pane="bottomRight" activeCell="C13" sqref="C13"/>
    </sheetView>
  </sheetViews>
  <sheetFormatPr defaultRowHeight="15.75"/>
  <cols>
    <col min="1" max="1" width="10.7109375" style="57" customWidth="1"/>
    <col min="2" max="2" width="91.7109375" style="57" customWidth="1"/>
    <col min="3" max="3" width="53.28515625" style="57" customWidth="1"/>
    <col min="4" max="4" width="32.28515625" style="57" customWidth="1"/>
    <col min="5" max="5" width="9.42578125" customWidth="1"/>
  </cols>
  <sheetData>
    <row r="1" spans="1:6">
      <c r="A1" s="13" t="s">
        <v>188</v>
      </c>
      <c r="B1" s="14" t="str">
        <f>Info!C2</f>
        <v>სს სილქ როუდ ბანკი</v>
      </c>
      <c r="E1" s="1"/>
      <c r="F1" s="1"/>
    </row>
    <row r="2" spans="1:6" s="13" customFormat="1" ht="15.75" customHeight="1">
      <c r="A2" s="13" t="s">
        <v>189</v>
      </c>
      <c r="B2" s="447">
        <f>'1. key ratios'!B2</f>
        <v>44377</v>
      </c>
    </row>
    <row r="3" spans="1:6" s="13" customFormat="1" ht="15.75" customHeight="1">
      <c r="A3" s="20"/>
    </row>
    <row r="4" spans="1:6" s="13" customFormat="1" ht="15.75" customHeight="1" thickBot="1">
      <c r="A4" s="13" t="s">
        <v>413</v>
      </c>
      <c r="B4" s="182" t="s">
        <v>268</v>
      </c>
      <c r="D4" s="184" t="s">
        <v>93</v>
      </c>
    </row>
    <row r="5" spans="1:6" ht="38.25">
      <c r="A5" s="134" t="s">
        <v>26</v>
      </c>
      <c r="B5" s="135" t="s">
        <v>231</v>
      </c>
      <c r="C5" s="136" t="s">
        <v>236</v>
      </c>
      <c r="D5" s="183" t="s">
        <v>269</v>
      </c>
    </row>
    <row r="6" spans="1:6">
      <c r="A6" s="619">
        <v>1</v>
      </c>
      <c r="B6" s="620" t="s">
        <v>154</v>
      </c>
      <c r="C6" s="621">
        <v>1666139.92</v>
      </c>
      <c r="D6" s="622"/>
      <c r="E6" s="5"/>
    </row>
    <row r="7" spans="1:6">
      <c r="A7" s="619">
        <v>2</v>
      </c>
      <c r="B7" s="72" t="s">
        <v>155</v>
      </c>
      <c r="C7" s="250">
        <v>9576352.4000000004</v>
      </c>
      <c r="D7" s="126"/>
      <c r="E7" s="5"/>
    </row>
    <row r="8" spans="1:6">
      <c r="A8" s="619">
        <v>3</v>
      </c>
      <c r="B8" s="72" t="s">
        <v>156</v>
      </c>
      <c r="C8" s="250">
        <v>12062978.050000001</v>
      </c>
      <c r="D8" s="126"/>
      <c r="E8" s="5"/>
    </row>
    <row r="9" spans="1:6">
      <c r="A9" s="619">
        <v>4</v>
      </c>
      <c r="B9" s="72" t="s">
        <v>185</v>
      </c>
      <c r="C9" s="250">
        <v>0</v>
      </c>
      <c r="D9" s="126"/>
      <c r="E9" s="5"/>
    </row>
    <row r="10" spans="1:6">
      <c r="A10" s="619">
        <v>5</v>
      </c>
      <c r="B10" s="72" t="s">
        <v>157</v>
      </c>
      <c r="C10" s="250">
        <v>39931437.770000003</v>
      </c>
      <c r="D10" s="126"/>
      <c r="E10" s="5"/>
    </row>
    <row r="11" spans="1:6">
      <c r="A11" s="619">
        <v>6.1</v>
      </c>
      <c r="B11" s="72" t="s">
        <v>158</v>
      </c>
      <c r="C11" s="251">
        <v>12407773.890000001</v>
      </c>
      <c r="D11" s="127"/>
      <c r="E11" s="6"/>
    </row>
    <row r="12" spans="1:6">
      <c r="A12" s="619">
        <v>6.2</v>
      </c>
      <c r="B12" s="73" t="s">
        <v>159</v>
      </c>
      <c r="C12" s="251">
        <f>-1370990.72397401+19</f>
        <v>-1370971.72397401</v>
      </c>
      <c r="D12" s="127"/>
      <c r="E12" s="6"/>
    </row>
    <row r="13" spans="1:6">
      <c r="A13" s="619" t="s">
        <v>487</v>
      </c>
      <c r="B13" s="74" t="s">
        <v>488</v>
      </c>
      <c r="C13" s="251">
        <v>-185878.77</v>
      </c>
      <c r="D13" s="218" t="s">
        <v>984</v>
      </c>
      <c r="E13" s="6"/>
    </row>
    <row r="14" spans="1:6">
      <c r="A14" s="619" t="s">
        <v>621</v>
      </c>
      <c r="B14" s="74" t="s">
        <v>985</v>
      </c>
      <c r="C14" s="251">
        <v>-206445.44</v>
      </c>
      <c r="D14" s="623"/>
      <c r="E14" s="6"/>
    </row>
    <row r="15" spans="1:6">
      <c r="A15" s="619">
        <v>6</v>
      </c>
      <c r="B15" s="72" t="s">
        <v>160</v>
      </c>
      <c r="C15" s="256">
        <v>11036783.166025991</v>
      </c>
      <c r="D15" s="256"/>
      <c r="E15" s="5"/>
    </row>
    <row r="16" spans="1:6">
      <c r="A16" s="619">
        <v>7</v>
      </c>
      <c r="B16" s="72" t="s">
        <v>161</v>
      </c>
      <c r="C16" s="250">
        <v>1218115.7</v>
      </c>
      <c r="D16" s="126"/>
      <c r="E16" s="5"/>
    </row>
    <row r="17" spans="1:5">
      <c r="A17" s="619">
        <v>8</v>
      </c>
      <c r="B17" s="72" t="s">
        <v>162</v>
      </c>
      <c r="C17" s="250">
        <v>280730.19</v>
      </c>
      <c r="D17" s="126"/>
      <c r="E17" s="5"/>
    </row>
    <row r="18" spans="1:5">
      <c r="A18" s="619">
        <v>9</v>
      </c>
      <c r="B18" s="72" t="s">
        <v>163</v>
      </c>
      <c r="C18" s="250">
        <v>20000</v>
      </c>
      <c r="D18" s="126"/>
      <c r="E18" s="5"/>
    </row>
    <row r="19" spans="1:5">
      <c r="A19" s="619">
        <v>9.1</v>
      </c>
      <c r="B19" s="74" t="s">
        <v>245</v>
      </c>
      <c r="C19" s="251"/>
      <c r="D19" s="126"/>
      <c r="E19" s="5"/>
    </row>
    <row r="20" spans="1:5">
      <c r="A20" s="619">
        <v>9.1999999999999993</v>
      </c>
      <c r="B20" s="74" t="s">
        <v>235</v>
      </c>
      <c r="C20" s="251"/>
      <c r="D20" s="126"/>
      <c r="E20" s="5"/>
    </row>
    <row r="21" spans="1:5">
      <c r="A21" s="619">
        <v>9.3000000000000007</v>
      </c>
      <c r="B21" s="74" t="s">
        <v>234</v>
      </c>
      <c r="C21" s="251"/>
      <c r="D21" s="126"/>
      <c r="E21" s="5"/>
    </row>
    <row r="22" spans="1:5">
      <c r="A22" s="619">
        <v>10</v>
      </c>
      <c r="B22" s="72" t="s">
        <v>164</v>
      </c>
      <c r="C22" s="250">
        <v>15120328.160000002</v>
      </c>
      <c r="D22" s="126"/>
      <c r="E22" s="5"/>
    </row>
    <row r="23" spans="1:5">
      <c r="A23" s="619">
        <v>10.1</v>
      </c>
      <c r="B23" s="74" t="s">
        <v>233</v>
      </c>
      <c r="C23" s="624">
        <v>276624.43999999994</v>
      </c>
      <c r="D23" s="218" t="s">
        <v>440</v>
      </c>
      <c r="E23" s="5"/>
    </row>
    <row r="24" spans="1:5">
      <c r="A24" s="619">
        <v>11</v>
      </c>
      <c r="B24" s="72" t="s">
        <v>165</v>
      </c>
      <c r="C24" s="250">
        <v>6009624.7599999998</v>
      </c>
      <c r="D24" s="126"/>
      <c r="E24" s="5"/>
    </row>
    <row r="25" spans="1:5">
      <c r="A25" s="619">
        <v>11.1</v>
      </c>
      <c r="B25" s="625" t="s">
        <v>986</v>
      </c>
      <c r="C25" s="250">
        <v>-19.440000000000001</v>
      </c>
      <c r="D25" s="218" t="s">
        <v>984</v>
      </c>
      <c r="E25" s="4"/>
    </row>
    <row r="26" spans="1:5">
      <c r="A26" s="619">
        <v>12</v>
      </c>
      <c r="B26" s="77" t="s">
        <v>166</v>
      </c>
      <c r="C26" s="253">
        <f>SUM(C6:C10,C15:C18,C22,C24)</f>
        <v>96922490.116025999</v>
      </c>
      <c r="D26" s="129"/>
      <c r="E26" s="5"/>
    </row>
    <row r="27" spans="1:5">
      <c r="A27" s="619">
        <v>13</v>
      </c>
      <c r="B27" s="72" t="s">
        <v>167</v>
      </c>
      <c r="C27" s="254">
        <v>0</v>
      </c>
      <c r="D27" s="130"/>
      <c r="E27" s="5"/>
    </row>
    <row r="28" spans="1:5">
      <c r="A28" s="619">
        <v>14</v>
      </c>
      <c r="B28" s="72" t="s">
        <v>168</v>
      </c>
      <c r="C28" s="254">
        <v>6813325.2800000003</v>
      </c>
      <c r="D28" s="126"/>
      <c r="E28" s="5"/>
    </row>
    <row r="29" spans="1:5">
      <c r="A29" s="619">
        <v>15</v>
      </c>
      <c r="B29" s="72" t="s">
        <v>169</v>
      </c>
      <c r="C29" s="254">
        <v>1034463.45</v>
      </c>
      <c r="D29" s="126"/>
      <c r="E29" s="5"/>
    </row>
    <row r="30" spans="1:5">
      <c r="A30" s="619">
        <v>16</v>
      </c>
      <c r="B30" s="72" t="s">
        <v>170</v>
      </c>
      <c r="C30" s="254">
        <v>2209891.2400000002</v>
      </c>
      <c r="D30" s="126"/>
      <c r="E30" s="5"/>
    </row>
    <row r="31" spans="1:5">
      <c r="A31" s="619">
        <v>17</v>
      </c>
      <c r="B31" s="72" t="s">
        <v>171</v>
      </c>
      <c r="C31" s="254">
        <v>0</v>
      </c>
      <c r="D31" s="126"/>
      <c r="E31" s="5"/>
    </row>
    <row r="32" spans="1:5">
      <c r="A32" s="619">
        <v>18</v>
      </c>
      <c r="B32" s="72" t="s">
        <v>172</v>
      </c>
      <c r="C32" s="254">
        <v>28777506.109999999</v>
      </c>
      <c r="D32" s="126"/>
      <c r="E32" s="5"/>
    </row>
    <row r="33" spans="1:5">
      <c r="A33" s="619">
        <v>19</v>
      </c>
      <c r="B33" s="72" t="s">
        <v>173</v>
      </c>
      <c r="C33" s="254">
        <v>168247.32</v>
      </c>
      <c r="D33" s="126"/>
      <c r="E33" s="5"/>
    </row>
    <row r="34" spans="1:5">
      <c r="A34" s="619">
        <v>20</v>
      </c>
      <c r="B34" s="72" t="s">
        <v>95</v>
      </c>
      <c r="C34" s="254">
        <v>3665758.6900000004</v>
      </c>
      <c r="D34" s="126"/>
      <c r="E34" s="5"/>
    </row>
    <row r="35" spans="1:5">
      <c r="A35" s="619">
        <v>20.100000000000001</v>
      </c>
      <c r="B35" s="76" t="s">
        <v>486</v>
      </c>
      <c r="C35" s="252">
        <v>-3132.06</v>
      </c>
      <c r="D35" s="128"/>
      <c r="E35" s="5"/>
    </row>
    <row r="36" spans="1:5">
      <c r="A36" s="619">
        <v>21</v>
      </c>
      <c r="B36" s="75" t="s">
        <v>174</v>
      </c>
      <c r="C36" s="252">
        <v>0</v>
      </c>
      <c r="D36" s="128"/>
      <c r="E36" s="5"/>
    </row>
    <row r="37" spans="1:5">
      <c r="A37" s="619">
        <v>22</v>
      </c>
      <c r="B37" s="77" t="s">
        <v>175</v>
      </c>
      <c r="C37" s="253">
        <f>SUM(C27:C34,C36)</f>
        <v>42669192.089999996</v>
      </c>
      <c r="D37" s="129"/>
      <c r="E37" s="4"/>
    </row>
    <row r="38" spans="1:5">
      <c r="A38" s="619">
        <v>23</v>
      </c>
      <c r="B38" s="75" t="s">
        <v>176</v>
      </c>
      <c r="C38" s="250">
        <v>61146400</v>
      </c>
      <c r="D38" s="218" t="s">
        <v>987</v>
      </c>
      <c r="E38" s="5"/>
    </row>
    <row r="39" spans="1:5">
      <c r="A39" s="619">
        <v>24</v>
      </c>
      <c r="B39" s="75" t="s">
        <v>177</v>
      </c>
      <c r="C39" s="250"/>
      <c r="D39" s="126"/>
      <c r="E39" s="5"/>
    </row>
    <row r="40" spans="1:5">
      <c r="A40" s="619">
        <v>25</v>
      </c>
      <c r="B40" s="75" t="s">
        <v>232</v>
      </c>
      <c r="C40" s="250"/>
      <c r="D40" s="126"/>
      <c r="E40" s="5"/>
    </row>
    <row r="41" spans="1:5">
      <c r="A41" s="619">
        <v>26</v>
      </c>
      <c r="B41" s="75" t="s">
        <v>179</v>
      </c>
      <c r="C41" s="250"/>
      <c r="D41" s="126"/>
      <c r="E41" s="5"/>
    </row>
    <row r="42" spans="1:5">
      <c r="A42" s="619">
        <v>27</v>
      </c>
      <c r="B42" s="75" t="s">
        <v>180</v>
      </c>
      <c r="C42" s="250"/>
      <c r="D42" s="126"/>
      <c r="E42" s="5"/>
    </row>
    <row r="43" spans="1:5">
      <c r="A43" s="619">
        <v>28</v>
      </c>
      <c r="B43" s="75" t="s">
        <v>181</v>
      </c>
      <c r="C43" s="250">
        <v>-11875534.790000001</v>
      </c>
      <c r="D43" s="218" t="s">
        <v>988</v>
      </c>
      <c r="E43" s="5"/>
    </row>
    <row r="44" spans="1:5">
      <c r="A44" s="619">
        <v>29</v>
      </c>
      <c r="B44" s="75" t="s">
        <v>35</v>
      </c>
      <c r="C44" s="250">
        <v>4982432.3</v>
      </c>
      <c r="D44" s="218" t="s">
        <v>989</v>
      </c>
      <c r="E44" s="5"/>
    </row>
    <row r="45" spans="1:5" ht="16.5" thickBot="1">
      <c r="A45" s="131">
        <v>30</v>
      </c>
      <c r="B45" s="132" t="s">
        <v>182</v>
      </c>
      <c r="C45" s="255">
        <f>SUM(C38:C44)</f>
        <v>54253297.509999998</v>
      </c>
      <c r="D45" s="133"/>
      <c r="E45" s="4"/>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S22"/>
  <sheetViews>
    <sheetView topLeftCell="C7" zoomScale="85" zoomScaleNormal="85" workbookViewId="0">
      <selection activeCell="C8" sqref="C8:S22"/>
    </sheetView>
  </sheetViews>
  <sheetFormatPr defaultColWidth="9.28515625" defaultRowHeight="12.75"/>
  <cols>
    <col min="1" max="1" width="10.5703125" style="1" bestFit="1" customWidth="1"/>
    <col min="2" max="2" width="95" style="1" customWidth="1"/>
    <col min="3" max="3" width="9.42578125" style="1" bestFit="1" customWidth="1"/>
    <col min="4" max="4" width="13.28515625" style="1" bestFit="1" customWidth="1"/>
    <col min="5" max="5" width="9.42578125" style="1" bestFit="1" customWidth="1"/>
    <col min="6" max="6" width="13.28515625" style="1" bestFit="1" customWidth="1"/>
    <col min="7" max="7" width="9.42578125" style="1" bestFit="1" customWidth="1"/>
    <col min="8" max="8" width="13.28515625" style="1" bestFit="1" customWidth="1"/>
    <col min="9" max="9" width="9.42578125" style="1" bestFit="1" customWidth="1"/>
    <col min="10" max="10" width="13.28515625" style="1" bestFit="1" customWidth="1"/>
    <col min="11" max="11" width="9.42578125" style="1" bestFit="1" customWidth="1"/>
    <col min="12" max="12" width="13.28515625" style="1" bestFit="1" customWidth="1"/>
    <col min="13" max="13" width="9.42578125" style="1" bestFit="1" customWidth="1"/>
    <col min="14" max="14" width="13.28515625" style="1" bestFit="1" customWidth="1"/>
    <col min="15" max="15" width="9.42578125" style="1" bestFit="1" customWidth="1"/>
    <col min="16" max="16" width="13.28515625" style="1" bestFit="1" customWidth="1"/>
    <col min="17" max="17" width="9.42578125" style="1" bestFit="1" customWidth="1"/>
    <col min="18" max="18" width="13.28515625" style="1" bestFit="1" customWidth="1"/>
    <col min="19" max="19" width="31.5703125" style="1" bestFit="1" customWidth="1"/>
    <col min="20" max="16384" width="9.28515625" style="9"/>
  </cols>
  <sheetData>
    <row r="1" spans="1:19">
      <c r="A1" s="1" t="s">
        <v>188</v>
      </c>
      <c r="B1" s="1" t="str">
        <f>Info!C2</f>
        <v>სს სილქ როუდ ბანკი</v>
      </c>
    </row>
    <row r="2" spans="1:19">
      <c r="A2" s="1" t="s">
        <v>189</v>
      </c>
      <c r="B2" s="447">
        <f>'1. key ratios'!B2</f>
        <v>44377</v>
      </c>
    </row>
    <row r="4" spans="1:19" ht="26.25" thickBot="1">
      <c r="A4" s="56" t="s">
        <v>414</v>
      </c>
      <c r="B4" s="280" t="s">
        <v>457</v>
      </c>
    </row>
    <row r="5" spans="1:19">
      <c r="A5" s="115"/>
      <c r="B5" s="117"/>
      <c r="C5" s="101" t="s">
        <v>0</v>
      </c>
      <c r="D5" s="101" t="s">
        <v>1</v>
      </c>
      <c r="E5" s="101" t="s">
        <v>2</v>
      </c>
      <c r="F5" s="101" t="s">
        <v>3</v>
      </c>
      <c r="G5" s="101" t="s">
        <v>4</v>
      </c>
      <c r="H5" s="101" t="s">
        <v>5</v>
      </c>
      <c r="I5" s="101" t="s">
        <v>237</v>
      </c>
      <c r="J5" s="101" t="s">
        <v>238</v>
      </c>
      <c r="K5" s="101" t="s">
        <v>239</v>
      </c>
      <c r="L5" s="101" t="s">
        <v>240</v>
      </c>
      <c r="M5" s="101" t="s">
        <v>241</v>
      </c>
      <c r="N5" s="101" t="s">
        <v>242</v>
      </c>
      <c r="O5" s="101" t="s">
        <v>444</v>
      </c>
      <c r="P5" s="101" t="s">
        <v>445</v>
      </c>
      <c r="Q5" s="101" t="s">
        <v>446</v>
      </c>
      <c r="R5" s="273" t="s">
        <v>447</v>
      </c>
      <c r="S5" s="102" t="s">
        <v>448</v>
      </c>
    </row>
    <row r="6" spans="1:19" ht="46.5" customHeight="1">
      <c r="A6" s="137"/>
      <c r="B6" s="676" t="s">
        <v>449</v>
      </c>
      <c r="C6" s="674">
        <v>0</v>
      </c>
      <c r="D6" s="675"/>
      <c r="E6" s="674">
        <v>0.2</v>
      </c>
      <c r="F6" s="675"/>
      <c r="G6" s="674">
        <v>0.35</v>
      </c>
      <c r="H6" s="675"/>
      <c r="I6" s="674">
        <v>0.5</v>
      </c>
      <c r="J6" s="675"/>
      <c r="K6" s="674">
        <v>0.75</v>
      </c>
      <c r="L6" s="675"/>
      <c r="M6" s="674">
        <v>1</v>
      </c>
      <c r="N6" s="675"/>
      <c r="O6" s="674">
        <v>1.5</v>
      </c>
      <c r="P6" s="675"/>
      <c r="Q6" s="674">
        <v>2.5</v>
      </c>
      <c r="R6" s="675"/>
      <c r="S6" s="672" t="s">
        <v>250</v>
      </c>
    </row>
    <row r="7" spans="1:19">
      <c r="A7" s="137"/>
      <c r="B7" s="677"/>
      <c r="C7" s="279" t="s">
        <v>442</v>
      </c>
      <c r="D7" s="279" t="s">
        <v>443</v>
      </c>
      <c r="E7" s="279" t="s">
        <v>442</v>
      </c>
      <c r="F7" s="279" t="s">
        <v>443</v>
      </c>
      <c r="G7" s="279" t="s">
        <v>442</v>
      </c>
      <c r="H7" s="279" t="s">
        <v>443</v>
      </c>
      <c r="I7" s="279" t="s">
        <v>442</v>
      </c>
      <c r="J7" s="279" t="s">
        <v>443</v>
      </c>
      <c r="K7" s="279" t="s">
        <v>442</v>
      </c>
      <c r="L7" s="279" t="s">
        <v>443</v>
      </c>
      <c r="M7" s="279" t="s">
        <v>442</v>
      </c>
      <c r="N7" s="279" t="s">
        <v>443</v>
      </c>
      <c r="O7" s="279" t="s">
        <v>442</v>
      </c>
      <c r="P7" s="279" t="s">
        <v>443</v>
      </c>
      <c r="Q7" s="279" t="s">
        <v>442</v>
      </c>
      <c r="R7" s="279" t="s">
        <v>443</v>
      </c>
      <c r="S7" s="673"/>
    </row>
    <row r="8" spans="1:19">
      <c r="A8" s="105">
        <v>1</v>
      </c>
      <c r="B8" s="158" t="s">
        <v>216</v>
      </c>
      <c r="C8" s="257">
        <v>42696565.140000008</v>
      </c>
      <c r="D8" s="257"/>
      <c r="E8" s="257">
        <v>0</v>
      </c>
      <c r="F8" s="274"/>
      <c r="G8" s="257">
        <v>0</v>
      </c>
      <c r="H8" s="257"/>
      <c r="I8" s="257">
        <v>0</v>
      </c>
      <c r="J8" s="257"/>
      <c r="K8" s="257">
        <v>0</v>
      </c>
      <c r="L8" s="257"/>
      <c r="M8" s="257">
        <v>2831507.43</v>
      </c>
      <c r="N8" s="257"/>
      <c r="O8" s="257">
        <v>0</v>
      </c>
      <c r="P8" s="257"/>
      <c r="Q8" s="257">
        <v>0</v>
      </c>
      <c r="R8" s="274"/>
      <c r="S8" s="283">
        <f>$C$6*SUM(C8:D8)+$E$6*SUM(E8:F8)+$G$6*SUM(G8:H8)+$I$6*SUM(I8:J8)+$K$6*SUM(K8:L8)+$M$6*SUM(M8:N8)+$O$6*SUM(O8:P8)+$Q$6*SUM(Q8:R8)</f>
        <v>2831507.43</v>
      </c>
    </row>
    <row r="9" spans="1:19">
      <c r="A9" s="105">
        <v>2</v>
      </c>
      <c r="B9" s="158" t="s">
        <v>217</v>
      </c>
      <c r="C9" s="257">
        <v>0</v>
      </c>
      <c r="D9" s="257"/>
      <c r="E9" s="257">
        <v>0</v>
      </c>
      <c r="F9" s="257"/>
      <c r="G9" s="257">
        <v>0</v>
      </c>
      <c r="H9" s="257"/>
      <c r="I9" s="257">
        <v>0</v>
      </c>
      <c r="J9" s="257"/>
      <c r="K9" s="257">
        <v>0</v>
      </c>
      <c r="L9" s="257"/>
      <c r="M9" s="257">
        <v>0</v>
      </c>
      <c r="N9" s="257"/>
      <c r="O9" s="257">
        <v>0</v>
      </c>
      <c r="P9" s="257"/>
      <c r="Q9" s="257">
        <v>0</v>
      </c>
      <c r="R9" s="274"/>
      <c r="S9" s="283">
        <f t="shared" ref="S9:S21" si="0">$C$6*SUM(C9:D9)+$E$6*SUM(E9:F9)+$G$6*SUM(G9:H9)+$I$6*SUM(I9:J9)+$K$6*SUM(K9:L9)+$M$6*SUM(M9:N9)+$O$6*SUM(O9:P9)+$Q$6*SUM(Q9:R9)</f>
        <v>0</v>
      </c>
    </row>
    <row r="10" spans="1:19">
      <c r="A10" s="105">
        <v>3</v>
      </c>
      <c r="B10" s="158" t="s">
        <v>218</v>
      </c>
      <c r="C10" s="257">
        <v>0</v>
      </c>
      <c r="D10" s="257"/>
      <c r="E10" s="257">
        <v>0</v>
      </c>
      <c r="F10" s="257"/>
      <c r="G10" s="257">
        <v>0</v>
      </c>
      <c r="H10" s="257"/>
      <c r="I10" s="257">
        <v>0</v>
      </c>
      <c r="J10" s="257"/>
      <c r="K10" s="257">
        <v>0</v>
      </c>
      <c r="L10" s="257"/>
      <c r="M10" s="257">
        <v>0</v>
      </c>
      <c r="N10" s="257"/>
      <c r="O10" s="257">
        <v>0</v>
      </c>
      <c r="P10" s="257"/>
      <c r="Q10" s="257">
        <v>0</v>
      </c>
      <c r="R10" s="274"/>
      <c r="S10" s="283">
        <f t="shared" si="0"/>
        <v>0</v>
      </c>
    </row>
    <row r="11" spans="1:19">
      <c r="A11" s="105">
        <v>4</v>
      </c>
      <c r="B11" s="158" t="s">
        <v>219</v>
      </c>
      <c r="C11" s="257">
        <v>0</v>
      </c>
      <c r="D11" s="257"/>
      <c r="E11" s="257">
        <v>0</v>
      </c>
      <c r="F11" s="257"/>
      <c r="G11" s="257">
        <v>0</v>
      </c>
      <c r="H11" s="257"/>
      <c r="I11" s="257">
        <v>0</v>
      </c>
      <c r="J11" s="257"/>
      <c r="K11" s="257">
        <v>0</v>
      </c>
      <c r="L11" s="257"/>
      <c r="M11" s="257">
        <v>0</v>
      </c>
      <c r="N11" s="257"/>
      <c r="O11" s="257">
        <v>0</v>
      </c>
      <c r="P11" s="257"/>
      <c r="Q11" s="257">
        <v>0</v>
      </c>
      <c r="R11" s="274"/>
      <c r="S11" s="283">
        <f t="shared" si="0"/>
        <v>0</v>
      </c>
    </row>
    <row r="12" spans="1:19">
      <c r="A12" s="105">
        <v>5</v>
      </c>
      <c r="B12" s="158" t="s">
        <v>220</v>
      </c>
      <c r="C12" s="257">
        <v>0</v>
      </c>
      <c r="D12" s="257"/>
      <c r="E12" s="257">
        <v>0</v>
      </c>
      <c r="F12" s="257"/>
      <c r="G12" s="257">
        <v>0</v>
      </c>
      <c r="H12" s="257"/>
      <c r="I12" s="257">
        <v>0</v>
      </c>
      <c r="J12" s="257"/>
      <c r="K12" s="257">
        <v>0</v>
      </c>
      <c r="L12" s="257"/>
      <c r="M12" s="257">
        <v>0</v>
      </c>
      <c r="N12" s="257"/>
      <c r="O12" s="257">
        <v>0</v>
      </c>
      <c r="P12" s="257"/>
      <c r="Q12" s="257">
        <v>0</v>
      </c>
      <c r="R12" s="274"/>
      <c r="S12" s="283">
        <f t="shared" si="0"/>
        <v>0</v>
      </c>
    </row>
    <row r="13" spans="1:19">
      <c r="A13" s="105">
        <v>6</v>
      </c>
      <c r="B13" s="158" t="s">
        <v>221</v>
      </c>
      <c r="C13" s="257">
        <v>0</v>
      </c>
      <c r="D13" s="257"/>
      <c r="E13" s="257">
        <v>259390.65</v>
      </c>
      <c r="F13" s="257"/>
      <c r="G13" s="257">
        <v>0</v>
      </c>
      <c r="H13" s="257"/>
      <c r="I13" s="257">
        <v>0</v>
      </c>
      <c r="J13" s="257"/>
      <c r="K13" s="257">
        <v>0</v>
      </c>
      <c r="L13" s="257"/>
      <c r="M13" s="257">
        <v>11803346.67</v>
      </c>
      <c r="N13" s="257"/>
      <c r="O13" s="257">
        <v>0</v>
      </c>
      <c r="P13" s="257"/>
      <c r="Q13" s="257">
        <v>0</v>
      </c>
      <c r="R13" s="274"/>
      <c r="S13" s="283">
        <f t="shared" si="0"/>
        <v>11855224.800000001</v>
      </c>
    </row>
    <row r="14" spans="1:19">
      <c r="A14" s="105">
        <v>7</v>
      </c>
      <c r="B14" s="158" t="s">
        <v>73</v>
      </c>
      <c r="C14" s="257">
        <v>0</v>
      </c>
      <c r="D14" s="257"/>
      <c r="E14" s="257">
        <v>0</v>
      </c>
      <c r="F14" s="257"/>
      <c r="G14" s="257">
        <v>0</v>
      </c>
      <c r="H14" s="257"/>
      <c r="I14" s="257">
        <v>0</v>
      </c>
      <c r="J14" s="257"/>
      <c r="K14" s="257">
        <v>0</v>
      </c>
      <c r="L14" s="257"/>
      <c r="M14" s="257">
        <v>5435379.7000000002</v>
      </c>
      <c r="N14" s="257">
        <v>156603</v>
      </c>
      <c r="O14" s="257">
        <v>0</v>
      </c>
      <c r="P14" s="257"/>
      <c r="Q14" s="257">
        <v>0</v>
      </c>
      <c r="R14" s="274"/>
      <c r="S14" s="283">
        <f t="shared" si="0"/>
        <v>5591982.7000000002</v>
      </c>
    </row>
    <row r="15" spans="1:19">
      <c r="A15" s="105">
        <v>8</v>
      </c>
      <c r="B15" s="158" t="s">
        <v>74</v>
      </c>
      <c r="C15" s="257">
        <v>0</v>
      </c>
      <c r="D15" s="257"/>
      <c r="E15" s="257">
        <v>0</v>
      </c>
      <c r="F15" s="257"/>
      <c r="G15" s="257">
        <v>0</v>
      </c>
      <c r="H15" s="257"/>
      <c r="I15" s="257">
        <v>0</v>
      </c>
      <c r="J15" s="257"/>
      <c r="K15" s="257">
        <v>0</v>
      </c>
      <c r="L15" s="257"/>
      <c r="M15" s="257">
        <v>5012498.54</v>
      </c>
      <c r="N15" s="257"/>
      <c r="O15" s="257">
        <v>0</v>
      </c>
      <c r="P15" s="257"/>
      <c r="Q15" s="257">
        <v>0</v>
      </c>
      <c r="R15" s="274"/>
      <c r="S15" s="283">
        <f t="shared" si="0"/>
        <v>5012498.54</v>
      </c>
    </row>
    <row r="16" spans="1:19">
      <c r="A16" s="105">
        <v>9</v>
      </c>
      <c r="B16" s="158" t="s">
        <v>75</v>
      </c>
      <c r="C16" s="257">
        <v>0</v>
      </c>
      <c r="D16" s="257"/>
      <c r="E16" s="257">
        <v>0</v>
      </c>
      <c r="F16" s="257"/>
      <c r="G16" s="257">
        <v>0</v>
      </c>
      <c r="H16" s="257"/>
      <c r="I16" s="257">
        <v>0</v>
      </c>
      <c r="J16" s="257"/>
      <c r="K16" s="257">
        <v>0</v>
      </c>
      <c r="L16" s="257"/>
      <c r="M16" s="257">
        <v>0</v>
      </c>
      <c r="N16" s="257"/>
      <c r="O16" s="257">
        <v>0</v>
      </c>
      <c r="P16" s="257"/>
      <c r="Q16" s="257">
        <v>0</v>
      </c>
      <c r="R16" s="274"/>
      <c r="S16" s="283">
        <f t="shared" si="0"/>
        <v>0</v>
      </c>
    </row>
    <row r="17" spans="1:19">
      <c r="A17" s="105">
        <v>10</v>
      </c>
      <c r="B17" s="158" t="s">
        <v>69</v>
      </c>
      <c r="C17" s="257">
        <v>0</v>
      </c>
      <c r="D17" s="257"/>
      <c r="E17" s="257">
        <v>0</v>
      </c>
      <c r="F17" s="257"/>
      <c r="G17" s="257">
        <v>0</v>
      </c>
      <c r="H17" s="257"/>
      <c r="I17" s="257">
        <v>0</v>
      </c>
      <c r="J17" s="257"/>
      <c r="K17" s="257">
        <v>0</v>
      </c>
      <c r="L17" s="257"/>
      <c r="M17" s="257">
        <v>956259.1799999997</v>
      </c>
      <c r="N17" s="257"/>
      <c r="O17" s="257">
        <v>0</v>
      </c>
      <c r="P17" s="257"/>
      <c r="Q17" s="257">
        <v>0</v>
      </c>
      <c r="R17" s="274"/>
      <c r="S17" s="283">
        <f t="shared" si="0"/>
        <v>956259.1799999997</v>
      </c>
    </row>
    <row r="18" spans="1:19">
      <c r="A18" s="105">
        <v>11</v>
      </c>
      <c r="B18" s="158" t="s">
        <v>70</v>
      </c>
      <c r="C18" s="257">
        <v>0</v>
      </c>
      <c r="D18" s="257"/>
      <c r="E18" s="257">
        <v>0</v>
      </c>
      <c r="F18" s="257"/>
      <c r="G18" s="257">
        <v>0</v>
      </c>
      <c r="H18" s="257"/>
      <c r="I18" s="257">
        <v>0</v>
      </c>
      <c r="J18" s="257"/>
      <c r="K18" s="257">
        <v>0</v>
      </c>
      <c r="L18" s="257"/>
      <c r="M18" s="257">
        <v>0</v>
      </c>
      <c r="N18" s="257"/>
      <c r="O18" s="257">
        <v>163532.44999999998</v>
      </c>
      <c r="P18" s="257"/>
      <c r="Q18" s="257">
        <v>0</v>
      </c>
      <c r="R18" s="274"/>
      <c r="S18" s="283">
        <f t="shared" si="0"/>
        <v>245298.67499999999</v>
      </c>
    </row>
    <row r="19" spans="1:19">
      <c r="A19" s="105">
        <v>12</v>
      </c>
      <c r="B19" s="158" t="s">
        <v>71</v>
      </c>
      <c r="C19" s="257">
        <v>0</v>
      </c>
      <c r="D19" s="257"/>
      <c r="E19" s="257">
        <v>0</v>
      </c>
      <c r="F19" s="257"/>
      <c r="G19" s="257">
        <v>0</v>
      </c>
      <c r="H19" s="257"/>
      <c r="I19" s="257">
        <v>0</v>
      </c>
      <c r="J19" s="257"/>
      <c r="K19" s="257">
        <v>0</v>
      </c>
      <c r="L19" s="257"/>
      <c r="M19" s="257">
        <v>0</v>
      </c>
      <c r="N19" s="257"/>
      <c r="O19" s="257">
        <v>0</v>
      </c>
      <c r="P19" s="257"/>
      <c r="Q19" s="257">
        <v>0</v>
      </c>
      <c r="R19" s="274"/>
      <c r="S19" s="283">
        <f t="shared" si="0"/>
        <v>0</v>
      </c>
    </row>
    <row r="20" spans="1:19">
      <c r="A20" s="105">
        <v>13</v>
      </c>
      <c r="B20" s="158" t="s">
        <v>72</v>
      </c>
      <c r="C20" s="257">
        <v>0</v>
      </c>
      <c r="D20" s="257"/>
      <c r="E20" s="257">
        <v>0</v>
      </c>
      <c r="F20" s="257"/>
      <c r="G20" s="257">
        <v>0</v>
      </c>
      <c r="H20" s="257"/>
      <c r="I20" s="257">
        <v>0</v>
      </c>
      <c r="J20" s="257"/>
      <c r="K20" s="257">
        <v>0</v>
      </c>
      <c r="L20" s="257"/>
      <c r="M20" s="257">
        <v>0</v>
      </c>
      <c r="N20" s="257"/>
      <c r="O20" s="257">
        <v>0</v>
      </c>
      <c r="P20" s="257"/>
      <c r="Q20" s="257">
        <v>0</v>
      </c>
      <c r="R20" s="274"/>
      <c r="S20" s="283">
        <f t="shared" si="0"/>
        <v>0</v>
      </c>
    </row>
    <row r="21" spans="1:19">
      <c r="A21" s="105">
        <v>14</v>
      </c>
      <c r="B21" s="158" t="s">
        <v>248</v>
      </c>
      <c r="C21" s="257">
        <v>1576905.18</v>
      </c>
      <c r="D21" s="257"/>
      <c r="E21" s="257">
        <v>89234.74</v>
      </c>
      <c r="F21" s="257"/>
      <c r="G21" s="257">
        <v>0</v>
      </c>
      <c r="H21" s="257"/>
      <c r="I21" s="257">
        <v>0</v>
      </c>
      <c r="J21" s="257"/>
      <c r="K21" s="257">
        <v>0</v>
      </c>
      <c r="L21" s="257"/>
      <c r="M21" s="257">
        <v>26213569.700000003</v>
      </c>
      <c r="N21" s="257"/>
      <c r="O21" s="257">
        <v>0</v>
      </c>
      <c r="P21" s="257"/>
      <c r="Q21" s="257">
        <v>0</v>
      </c>
      <c r="R21" s="274"/>
      <c r="S21" s="283">
        <f t="shared" si="0"/>
        <v>26231416.648000002</v>
      </c>
    </row>
    <row r="22" spans="1:19" ht="13.5" thickBot="1">
      <c r="A22" s="88"/>
      <c r="B22" s="142" t="s">
        <v>68</v>
      </c>
      <c r="C22" s="258">
        <f>SUM(C8:C21)</f>
        <v>44273470.320000008</v>
      </c>
      <c r="D22" s="258">
        <f t="shared" ref="D22:S22" si="1">SUM(D8:D21)</f>
        <v>0</v>
      </c>
      <c r="E22" s="258">
        <f t="shared" si="1"/>
        <v>348625.39</v>
      </c>
      <c r="F22" s="258">
        <f t="shared" si="1"/>
        <v>0</v>
      </c>
      <c r="G22" s="258">
        <f t="shared" si="1"/>
        <v>0</v>
      </c>
      <c r="H22" s="258">
        <f t="shared" si="1"/>
        <v>0</v>
      </c>
      <c r="I22" s="258">
        <f t="shared" si="1"/>
        <v>0</v>
      </c>
      <c r="J22" s="258">
        <f t="shared" si="1"/>
        <v>0</v>
      </c>
      <c r="K22" s="258">
        <f t="shared" si="1"/>
        <v>0</v>
      </c>
      <c r="L22" s="258">
        <f t="shared" si="1"/>
        <v>0</v>
      </c>
      <c r="M22" s="258">
        <f t="shared" si="1"/>
        <v>52252561.219999999</v>
      </c>
      <c r="N22" s="258">
        <f t="shared" si="1"/>
        <v>156603</v>
      </c>
      <c r="O22" s="258">
        <f t="shared" si="1"/>
        <v>163532.44999999998</v>
      </c>
      <c r="P22" s="258">
        <f t="shared" si="1"/>
        <v>0</v>
      </c>
      <c r="Q22" s="258">
        <f t="shared" si="1"/>
        <v>0</v>
      </c>
      <c r="R22" s="258">
        <f t="shared" si="1"/>
        <v>0</v>
      </c>
      <c r="S22" s="284">
        <f t="shared" si="1"/>
        <v>52724187.973000005</v>
      </c>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sheetPr>
  <dimension ref="A1:V28"/>
  <sheetViews>
    <sheetView topLeftCell="A7" zoomScale="70" zoomScaleNormal="70" workbookViewId="0">
      <selection activeCell="B2" sqref="B2"/>
    </sheetView>
  </sheetViews>
  <sheetFormatPr defaultColWidth="9.28515625" defaultRowHeight="12.75"/>
  <cols>
    <col min="1" max="1" width="10.5703125" style="1" bestFit="1" customWidth="1"/>
    <col min="2" max="2" width="74.5703125" style="1" customWidth="1"/>
    <col min="3" max="3" width="19" style="1" customWidth="1"/>
    <col min="4" max="4" width="19.5703125" style="1" customWidth="1"/>
    <col min="5" max="5" width="31.28515625" style="1" customWidth="1"/>
    <col min="6" max="6" width="29.28515625" style="1" customWidth="1"/>
    <col min="7" max="7" width="28.5703125" style="1" customWidth="1"/>
    <col min="8" max="8" width="26.42578125" style="1" customWidth="1"/>
    <col min="9" max="9" width="23.7109375" style="1" customWidth="1"/>
    <col min="10" max="10" width="21.5703125" style="1" customWidth="1"/>
    <col min="11" max="11" width="15.7109375" style="1" customWidth="1"/>
    <col min="12" max="12" width="13.28515625" style="1" customWidth="1"/>
    <col min="13" max="13" width="20.7109375" style="1" customWidth="1"/>
    <col min="14" max="14" width="19.28515625" style="1" customWidth="1"/>
    <col min="15" max="15" width="18.42578125" style="1" customWidth="1"/>
    <col min="16" max="16" width="19" style="1" customWidth="1"/>
    <col min="17" max="17" width="20.28515625" style="1" customWidth="1"/>
    <col min="18" max="18" width="18" style="1" customWidth="1"/>
    <col min="19" max="19" width="36" style="1" customWidth="1"/>
    <col min="20" max="20" width="19.42578125" style="1" customWidth="1"/>
    <col min="21" max="21" width="19.28515625" style="1" customWidth="1"/>
    <col min="22" max="22" width="20" style="1" customWidth="1"/>
    <col min="23" max="16384" width="9.28515625" style="9"/>
  </cols>
  <sheetData>
    <row r="1" spans="1:22">
      <c r="A1" s="1" t="s">
        <v>188</v>
      </c>
      <c r="B1" s="1" t="str">
        <f>Info!C2</f>
        <v>სს სილქ როუდ ბანკი</v>
      </c>
    </row>
    <row r="2" spans="1:22">
      <c r="A2" s="1" t="s">
        <v>189</v>
      </c>
      <c r="B2" s="447">
        <f>'1. key ratios'!B2</f>
        <v>44377</v>
      </c>
    </row>
    <row r="4" spans="1:22" ht="27.75" thickBot="1">
      <c r="A4" s="1" t="s">
        <v>415</v>
      </c>
      <c r="B4" s="280" t="s">
        <v>458</v>
      </c>
      <c r="V4" s="184" t="s">
        <v>93</v>
      </c>
    </row>
    <row r="5" spans="1:22">
      <c r="A5" s="86"/>
      <c r="B5" s="87"/>
      <c r="C5" s="678" t="s">
        <v>198</v>
      </c>
      <c r="D5" s="679"/>
      <c r="E5" s="679"/>
      <c r="F5" s="679"/>
      <c r="G5" s="679"/>
      <c r="H5" s="679"/>
      <c r="I5" s="679"/>
      <c r="J5" s="679"/>
      <c r="K5" s="679"/>
      <c r="L5" s="680"/>
      <c r="M5" s="678" t="s">
        <v>199</v>
      </c>
      <c r="N5" s="679"/>
      <c r="O5" s="679"/>
      <c r="P5" s="679"/>
      <c r="Q5" s="679"/>
      <c r="R5" s="679"/>
      <c r="S5" s="680"/>
      <c r="T5" s="683" t="s">
        <v>456</v>
      </c>
      <c r="U5" s="683" t="s">
        <v>455</v>
      </c>
      <c r="V5" s="681" t="s">
        <v>200</v>
      </c>
    </row>
    <row r="6" spans="1:22" s="56" customFormat="1" ht="127.5">
      <c r="A6" s="103"/>
      <c r="B6" s="160"/>
      <c r="C6" s="84" t="s">
        <v>201</v>
      </c>
      <c r="D6" s="83" t="s">
        <v>202</v>
      </c>
      <c r="E6" s="81" t="s">
        <v>203</v>
      </c>
      <c r="F6" s="81" t="s">
        <v>450</v>
      </c>
      <c r="G6" s="83" t="s">
        <v>204</v>
      </c>
      <c r="H6" s="83" t="s">
        <v>205</v>
      </c>
      <c r="I6" s="83" t="s">
        <v>206</v>
      </c>
      <c r="J6" s="83" t="s">
        <v>247</v>
      </c>
      <c r="K6" s="83" t="s">
        <v>207</v>
      </c>
      <c r="L6" s="85" t="s">
        <v>208</v>
      </c>
      <c r="M6" s="84" t="s">
        <v>209</v>
      </c>
      <c r="N6" s="83" t="s">
        <v>210</v>
      </c>
      <c r="O6" s="83" t="s">
        <v>211</v>
      </c>
      <c r="P6" s="83" t="s">
        <v>212</v>
      </c>
      <c r="Q6" s="83" t="s">
        <v>213</v>
      </c>
      <c r="R6" s="83" t="s">
        <v>214</v>
      </c>
      <c r="S6" s="85" t="s">
        <v>215</v>
      </c>
      <c r="T6" s="684"/>
      <c r="U6" s="684"/>
      <c r="V6" s="682"/>
    </row>
    <row r="7" spans="1:22">
      <c r="A7" s="141">
        <v>1</v>
      </c>
      <c r="B7" s="140" t="s">
        <v>216</v>
      </c>
      <c r="C7" s="259"/>
      <c r="D7" s="257"/>
      <c r="E7" s="257"/>
      <c r="F7" s="257"/>
      <c r="G7" s="257"/>
      <c r="H7" s="257"/>
      <c r="I7" s="257"/>
      <c r="J7" s="257"/>
      <c r="K7" s="257"/>
      <c r="L7" s="260"/>
      <c r="M7" s="259"/>
      <c r="N7" s="257"/>
      <c r="O7" s="257"/>
      <c r="P7" s="257"/>
      <c r="Q7" s="257"/>
      <c r="R7" s="257"/>
      <c r="S7" s="260"/>
      <c r="T7" s="277"/>
      <c r="U7" s="276"/>
      <c r="V7" s="261">
        <f>SUM(C7:S7)</f>
        <v>0</v>
      </c>
    </row>
    <row r="8" spans="1:22">
      <c r="A8" s="141">
        <v>2</v>
      </c>
      <c r="B8" s="140" t="s">
        <v>217</v>
      </c>
      <c r="C8" s="259"/>
      <c r="D8" s="257"/>
      <c r="E8" s="257"/>
      <c r="F8" s="257"/>
      <c r="G8" s="257"/>
      <c r="H8" s="257"/>
      <c r="I8" s="257"/>
      <c r="J8" s="257"/>
      <c r="K8" s="257"/>
      <c r="L8" s="260"/>
      <c r="M8" s="259"/>
      <c r="N8" s="257"/>
      <c r="O8" s="257"/>
      <c r="P8" s="257"/>
      <c r="Q8" s="257"/>
      <c r="R8" s="257"/>
      <c r="S8" s="260"/>
      <c r="T8" s="276"/>
      <c r="U8" s="276"/>
      <c r="V8" s="261">
        <f t="shared" ref="V8:V20" si="0">SUM(C8:S8)</f>
        <v>0</v>
      </c>
    </row>
    <row r="9" spans="1:22">
      <c r="A9" s="141">
        <v>3</v>
      </c>
      <c r="B9" s="140" t="s">
        <v>218</v>
      </c>
      <c r="C9" s="259"/>
      <c r="D9" s="257"/>
      <c r="E9" s="257"/>
      <c r="F9" s="257"/>
      <c r="G9" s="257"/>
      <c r="H9" s="257"/>
      <c r="I9" s="257"/>
      <c r="J9" s="257"/>
      <c r="K9" s="257"/>
      <c r="L9" s="260"/>
      <c r="M9" s="259"/>
      <c r="N9" s="257"/>
      <c r="O9" s="257"/>
      <c r="P9" s="257"/>
      <c r="Q9" s="257"/>
      <c r="R9" s="257"/>
      <c r="S9" s="260"/>
      <c r="T9" s="276"/>
      <c r="U9" s="276"/>
      <c r="V9" s="261">
        <f>SUM(C9:S9)</f>
        <v>0</v>
      </c>
    </row>
    <row r="10" spans="1:22">
      <c r="A10" s="141">
        <v>4</v>
      </c>
      <c r="B10" s="140" t="s">
        <v>219</v>
      </c>
      <c r="C10" s="259"/>
      <c r="D10" s="257"/>
      <c r="E10" s="257"/>
      <c r="F10" s="257"/>
      <c r="G10" s="257"/>
      <c r="H10" s="257"/>
      <c r="I10" s="257"/>
      <c r="J10" s="257"/>
      <c r="K10" s="257"/>
      <c r="L10" s="260"/>
      <c r="M10" s="259"/>
      <c r="N10" s="257"/>
      <c r="O10" s="257"/>
      <c r="P10" s="257"/>
      <c r="Q10" s="257"/>
      <c r="R10" s="257"/>
      <c r="S10" s="260"/>
      <c r="T10" s="276"/>
      <c r="U10" s="276"/>
      <c r="V10" s="261">
        <f t="shared" si="0"/>
        <v>0</v>
      </c>
    </row>
    <row r="11" spans="1:22">
      <c r="A11" s="141">
        <v>5</v>
      </c>
      <c r="B11" s="140" t="s">
        <v>220</v>
      </c>
      <c r="C11" s="259"/>
      <c r="D11" s="257"/>
      <c r="E11" s="257"/>
      <c r="F11" s="257"/>
      <c r="G11" s="257"/>
      <c r="H11" s="257"/>
      <c r="I11" s="257"/>
      <c r="J11" s="257"/>
      <c r="K11" s="257"/>
      <c r="L11" s="260"/>
      <c r="M11" s="259"/>
      <c r="N11" s="257"/>
      <c r="O11" s="257"/>
      <c r="P11" s="257"/>
      <c r="Q11" s="257"/>
      <c r="R11" s="257"/>
      <c r="S11" s="260"/>
      <c r="T11" s="276"/>
      <c r="U11" s="276"/>
      <c r="V11" s="261">
        <f t="shared" si="0"/>
        <v>0</v>
      </c>
    </row>
    <row r="12" spans="1:22">
      <c r="A12" s="141">
        <v>6</v>
      </c>
      <c r="B12" s="140" t="s">
        <v>221</v>
      </c>
      <c r="C12" s="259"/>
      <c r="D12" s="257"/>
      <c r="E12" s="257"/>
      <c r="F12" s="257"/>
      <c r="G12" s="257"/>
      <c r="H12" s="257"/>
      <c r="I12" s="257"/>
      <c r="J12" s="257"/>
      <c r="K12" s="257"/>
      <c r="L12" s="260"/>
      <c r="M12" s="259"/>
      <c r="N12" s="257"/>
      <c r="O12" s="257"/>
      <c r="P12" s="257"/>
      <c r="Q12" s="257"/>
      <c r="R12" s="257"/>
      <c r="S12" s="260"/>
      <c r="T12" s="276"/>
      <c r="U12" s="276"/>
      <c r="V12" s="261">
        <f t="shared" si="0"/>
        <v>0</v>
      </c>
    </row>
    <row r="13" spans="1:22">
      <c r="A13" s="141">
        <v>7</v>
      </c>
      <c r="B13" s="140" t="s">
        <v>73</v>
      </c>
      <c r="C13" s="259"/>
      <c r="D13" s="257"/>
      <c r="E13" s="257"/>
      <c r="F13" s="257"/>
      <c r="G13" s="257"/>
      <c r="H13" s="257"/>
      <c r="I13" s="257"/>
      <c r="J13" s="257"/>
      <c r="K13" s="257"/>
      <c r="L13" s="260"/>
      <c r="M13" s="259"/>
      <c r="N13" s="257"/>
      <c r="O13" s="257"/>
      <c r="P13" s="257"/>
      <c r="Q13" s="257"/>
      <c r="R13" s="257"/>
      <c r="S13" s="260"/>
      <c r="T13" s="276"/>
      <c r="U13" s="276"/>
      <c r="V13" s="261">
        <f t="shared" si="0"/>
        <v>0</v>
      </c>
    </row>
    <row r="14" spans="1:22">
      <c r="A14" s="141">
        <v>8</v>
      </c>
      <c r="B14" s="140" t="s">
        <v>74</v>
      </c>
      <c r="C14" s="259"/>
      <c r="D14" s="257"/>
      <c r="E14" s="257"/>
      <c r="F14" s="257"/>
      <c r="G14" s="257"/>
      <c r="H14" s="257"/>
      <c r="I14" s="257"/>
      <c r="J14" s="257"/>
      <c r="K14" s="257"/>
      <c r="L14" s="260"/>
      <c r="M14" s="259"/>
      <c r="N14" s="257"/>
      <c r="O14" s="257"/>
      <c r="P14" s="257"/>
      <c r="Q14" s="257"/>
      <c r="R14" s="257"/>
      <c r="S14" s="260"/>
      <c r="T14" s="276"/>
      <c r="U14" s="276"/>
      <c r="V14" s="261">
        <f t="shared" si="0"/>
        <v>0</v>
      </c>
    </row>
    <row r="15" spans="1:22">
      <c r="A15" s="141">
        <v>9</v>
      </c>
      <c r="B15" s="140" t="s">
        <v>75</v>
      </c>
      <c r="C15" s="259"/>
      <c r="D15" s="257"/>
      <c r="E15" s="257"/>
      <c r="F15" s="257"/>
      <c r="G15" s="257"/>
      <c r="H15" s="257"/>
      <c r="I15" s="257"/>
      <c r="J15" s="257"/>
      <c r="K15" s="257"/>
      <c r="L15" s="260"/>
      <c r="M15" s="259"/>
      <c r="N15" s="257"/>
      <c r="O15" s="257"/>
      <c r="P15" s="257"/>
      <c r="Q15" s="257"/>
      <c r="R15" s="257"/>
      <c r="S15" s="260"/>
      <c r="T15" s="276"/>
      <c r="U15" s="276"/>
      <c r="V15" s="261">
        <f t="shared" si="0"/>
        <v>0</v>
      </c>
    </row>
    <row r="16" spans="1:22">
      <c r="A16" s="141">
        <v>10</v>
      </c>
      <c r="B16" s="140" t="s">
        <v>69</v>
      </c>
      <c r="C16" s="259"/>
      <c r="D16" s="257"/>
      <c r="E16" s="257"/>
      <c r="F16" s="257"/>
      <c r="G16" s="257"/>
      <c r="H16" s="257"/>
      <c r="I16" s="257"/>
      <c r="J16" s="257"/>
      <c r="K16" s="257"/>
      <c r="L16" s="260"/>
      <c r="M16" s="259"/>
      <c r="N16" s="257"/>
      <c r="O16" s="257"/>
      <c r="P16" s="257"/>
      <c r="Q16" s="257"/>
      <c r="R16" s="257"/>
      <c r="S16" s="260"/>
      <c r="T16" s="276"/>
      <c r="U16" s="276"/>
      <c r="V16" s="261">
        <f t="shared" si="0"/>
        <v>0</v>
      </c>
    </row>
    <row r="17" spans="1:22">
      <c r="A17" s="141">
        <v>11</v>
      </c>
      <c r="B17" s="140" t="s">
        <v>70</v>
      </c>
      <c r="C17" s="259"/>
      <c r="D17" s="257"/>
      <c r="E17" s="257"/>
      <c r="F17" s="257"/>
      <c r="G17" s="257"/>
      <c r="H17" s="257"/>
      <c r="I17" s="257"/>
      <c r="J17" s="257"/>
      <c r="K17" s="257"/>
      <c r="L17" s="260"/>
      <c r="M17" s="259"/>
      <c r="N17" s="257"/>
      <c r="O17" s="257"/>
      <c r="P17" s="257"/>
      <c r="Q17" s="257"/>
      <c r="R17" s="257"/>
      <c r="S17" s="260"/>
      <c r="T17" s="276"/>
      <c r="U17" s="276"/>
      <c r="V17" s="261">
        <f t="shared" si="0"/>
        <v>0</v>
      </c>
    </row>
    <row r="18" spans="1:22">
      <c r="A18" s="141">
        <v>12</v>
      </c>
      <c r="B18" s="140" t="s">
        <v>71</v>
      </c>
      <c r="C18" s="259"/>
      <c r="D18" s="257"/>
      <c r="E18" s="257"/>
      <c r="F18" s="257"/>
      <c r="G18" s="257"/>
      <c r="H18" s="257"/>
      <c r="I18" s="257"/>
      <c r="J18" s="257"/>
      <c r="K18" s="257"/>
      <c r="L18" s="260"/>
      <c r="M18" s="259"/>
      <c r="N18" s="257"/>
      <c r="O18" s="257"/>
      <c r="P18" s="257"/>
      <c r="Q18" s="257"/>
      <c r="R18" s="257"/>
      <c r="S18" s="260"/>
      <c r="T18" s="276"/>
      <c r="U18" s="276"/>
      <c r="V18" s="261">
        <f t="shared" si="0"/>
        <v>0</v>
      </c>
    </row>
    <row r="19" spans="1:22">
      <c r="A19" s="141">
        <v>13</v>
      </c>
      <c r="B19" s="140" t="s">
        <v>72</v>
      </c>
      <c r="C19" s="259"/>
      <c r="D19" s="257"/>
      <c r="E19" s="257"/>
      <c r="F19" s="257"/>
      <c r="G19" s="257"/>
      <c r="H19" s="257"/>
      <c r="I19" s="257"/>
      <c r="J19" s="257"/>
      <c r="K19" s="257"/>
      <c r="L19" s="260"/>
      <c r="M19" s="259"/>
      <c r="N19" s="257"/>
      <c r="O19" s="257"/>
      <c r="P19" s="257"/>
      <c r="Q19" s="257"/>
      <c r="R19" s="257"/>
      <c r="S19" s="260"/>
      <c r="T19" s="276"/>
      <c r="U19" s="276"/>
      <c r="V19" s="261">
        <f t="shared" si="0"/>
        <v>0</v>
      </c>
    </row>
    <row r="20" spans="1:22">
      <c r="A20" s="141">
        <v>14</v>
      </c>
      <c r="B20" s="140" t="s">
        <v>248</v>
      </c>
      <c r="C20" s="259"/>
      <c r="D20" s="257"/>
      <c r="E20" s="257"/>
      <c r="F20" s="257"/>
      <c r="G20" s="257"/>
      <c r="H20" s="257"/>
      <c r="I20" s="257"/>
      <c r="J20" s="257"/>
      <c r="K20" s="257"/>
      <c r="L20" s="260"/>
      <c r="M20" s="259"/>
      <c r="N20" s="257"/>
      <c r="O20" s="257"/>
      <c r="P20" s="257"/>
      <c r="Q20" s="257"/>
      <c r="R20" s="257"/>
      <c r="S20" s="260"/>
      <c r="T20" s="276"/>
      <c r="U20" s="276"/>
      <c r="V20" s="261">
        <f t="shared" si="0"/>
        <v>0</v>
      </c>
    </row>
    <row r="21" spans="1:22" ht="13.5" thickBot="1">
      <c r="A21" s="88"/>
      <c r="B21" s="89" t="s">
        <v>68</v>
      </c>
      <c r="C21" s="262">
        <f>SUM(C7:C20)</f>
        <v>0</v>
      </c>
      <c r="D21" s="258">
        <f t="shared" ref="D21:V21" si="1">SUM(D7:D20)</f>
        <v>0</v>
      </c>
      <c r="E21" s="258">
        <f t="shared" si="1"/>
        <v>0</v>
      </c>
      <c r="F21" s="258">
        <f t="shared" si="1"/>
        <v>0</v>
      </c>
      <c r="G21" s="258">
        <f t="shared" si="1"/>
        <v>0</v>
      </c>
      <c r="H21" s="258">
        <f t="shared" si="1"/>
        <v>0</v>
      </c>
      <c r="I21" s="258">
        <f t="shared" si="1"/>
        <v>0</v>
      </c>
      <c r="J21" s="258">
        <f t="shared" si="1"/>
        <v>0</v>
      </c>
      <c r="K21" s="258">
        <f t="shared" si="1"/>
        <v>0</v>
      </c>
      <c r="L21" s="263">
        <f t="shared" si="1"/>
        <v>0</v>
      </c>
      <c r="M21" s="262">
        <f t="shared" si="1"/>
        <v>0</v>
      </c>
      <c r="N21" s="258">
        <f t="shared" si="1"/>
        <v>0</v>
      </c>
      <c r="O21" s="258">
        <f t="shared" si="1"/>
        <v>0</v>
      </c>
      <c r="P21" s="258">
        <f t="shared" si="1"/>
        <v>0</v>
      </c>
      <c r="Q21" s="258">
        <f t="shared" si="1"/>
        <v>0</v>
      </c>
      <c r="R21" s="258">
        <f t="shared" si="1"/>
        <v>0</v>
      </c>
      <c r="S21" s="263">
        <f t="shared" si="1"/>
        <v>0</v>
      </c>
      <c r="T21" s="263">
        <f>SUM(T7:T20)</f>
        <v>0</v>
      </c>
      <c r="U21" s="263">
        <f t="shared" si="1"/>
        <v>0</v>
      </c>
      <c r="V21" s="264">
        <f t="shared" si="1"/>
        <v>0</v>
      </c>
    </row>
    <row r="24" spans="1:22">
      <c r="C24" s="60"/>
      <c r="D24" s="60"/>
      <c r="E24" s="60"/>
    </row>
    <row r="25" spans="1:22">
      <c r="A25" s="55"/>
      <c r="B25" s="55"/>
      <c r="D25" s="60"/>
      <c r="E25" s="60"/>
    </row>
    <row r="26" spans="1:22">
      <c r="A26" s="55"/>
      <c r="B26" s="82"/>
      <c r="D26" s="60"/>
      <c r="E26" s="60"/>
    </row>
    <row r="27" spans="1:22">
      <c r="A27" s="55"/>
      <c r="B27" s="55"/>
      <c r="D27" s="60"/>
      <c r="E27" s="60"/>
    </row>
    <row r="28" spans="1:22">
      <c r="A28" s="55"/>
      <c r="B28" s="82"/>
      <c r="D28" s="60"/>
      <c r="E28" s="60"/>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9.9978637043366805E-2"/>
  </sheetPr>
  <dimension ref="A1:I28"/>
  <sheetViews>
    <sheetView topLeftCell="C8" zoomScaleNormal="100" workbookViewId="0">
      <selection activeCell="C8" sqref="C8:H22"/>
    </sheetView>
  </sheetViews>
  <sheetFormatPr defaultColWidth="9.28515625" defaultRowHeight="12.75"/>
  <cols>
    <col min="1" max="1" width="10.5703125" style="1" bestFit="1" customWidth="1"/>
    <col min="2" max="2" width="101.7109375" style="1" customWidth="1"/>
    <col min="3" max="3" width="13.7109375" style="1" customWidth="1"/>
    <col min="4" max="4" width="14.7109375" style="1" bestFit="1" customWidth="1"/>
    <col min="5" max="5" width="17.7109375" style="1" customWidth="1"/>
    <col min="6" max="6" width="15.7109375" style="1" customWidth="1"/>
    <col min="7" max="7" width="17.42578125" style="1" customWidth="1"/>
    <col min="8" max="8" width="15.28515625" style="1" customWidth="1"/>
    <col min="9" max="16384" width="9.28515625" style="9"/>
  </cols>
  <sheetData>
    <row r="1" spans="1:9">
      <c r="A1" s="1" t="s">
        <v>188</v>
      </c>
      <c r="B1" s="1" t="str">
        <f>Info!C2</f>
        <v>სს სილქ როუდ ბანკი</v>
      </c>
    </row>
    <row r="2" spans="1:9">
      <c r="A2" s="1" t="s">
        <v>189</v>
      </c>
      <c r="B2" s="447">
        <f>'1. key ratios'!B2</f>
        <v>44377</v>
      </c>
    </row>
    <row r="4" spans="1:9" ht="13.5" thickBot="1">
      <c r="A4" s="1" t="s">
        <v>416</v>
      </c>
      <c r="B4" s="50" t="s">
        <v>459</v>
      </c>
    </row>
    <row r="5" spans="1:9">
      <c r="A5" s="86"/>
      <c r="B5" s="138"/>
      <c r="C5" s="143" t="s">
        <v>0</v>
      </c>
      <c r="D5" s="143" t="s">
        <v>1</v>
      </c>
      <c r="E5" s="143" t="s">
        <v>2</v>
      </c>
      <c r="F5" s="143" t="s">
        <v>3</v>
      </c>
      <c r="G5" s="275" t="s">
        <v>4</v>
      </c>
      <c r="H5" s="144" t="s">
        <v>5</v>
      </c>
      <c r="I5" s="18"/>
    </row>
    <row r="6" spans="1:9" ht="15" customHeight="1">
      <c r="A6" s="137"/>
      <c r="B6" s="16"/>
      <c r="C6" s="676" t="s">
        <v>451</v>
      </c>
      <c r="D6" s="687" t="s">
        <v>472</v>
      </c>
      <c r="E6" s="688"/>
      <c r="F6" s="676" t="s">
        <v>478</v>
      </c>
      <c r="G6" s="676" t="s">
        <v>479</v>
      </c>
      <c r="H6" s="685" t="s">
        <v>453</v>
      </c>
      <c r="I6" s="18"/>
    </row>
    <row r="7" spans="1:9" ht="63.75">
      <c r="A7" s="137"/>
      <c r="B7" s="16"/>
      <c r="C7" s="677"/>
      <c r="D7" s="278" t="s">
        <v>454</v>
      </c>
      <c r="E7" s="278" t="s">
        <v>452</v>
      </c>
      <c r="F7" s="677"/>
      <c r="G7" s="677"/>
      <c r="H7" s="686"/>
      <c r="I7" s="18"/>
    </row>
    <row r="8" spans="1:9">
      <c r="A8" s="78">
        <v>1</v>
      </c>
      <c r="B8" s="62" t="s">
        <v>216</v>
      </c>
      <c r="C8" s="257">
        <v>45528072.570000008</v>
      </c>
      <c r="D8" s="257"/>
      <c r="E8" s="257"/>
      <c r="F8" s="257">
        <v>2831507.43</v>
      </c>
      <c r="G8" s="274">
        <v>2831507.43</v>
      </c>
      <c r="H8" s="281">
        <f>G8/(C8+E8)</f>
        <v>6.2192560988531209E-2</v>
      </c>
    </row>
    <row r="9" spans="1:9" ht="15" customHeight="1">
      <c r="A9" s="78">
        <v>2</v>
      </c>
      <c r="B9" s="62" t="s">
        <v>217</v>
      </c>
      <c r="C9" s="257">
        <v>0</v>
      </c>
      <c r="D9" s="257"/>
      <c r="E9" s="257"/>
      <c r="F9" s="257">
        <v>0</v>
      </c>
      <c r="G9" s="274">
        <v>0</v>
      </c>
      <c r="H9" s="281" t="e">
        <f t="shared" ref="H9:H21" si="0">G9/(C9+E9)</f>
        <v>#DIV/0!</v>
      </c>
    </row>
    <row r="10" spans="1:9">
      <c r="A10" s="78">
        <v>3</v>
      </c>
      <c r="B10" s="62" t="s">
        <v>218</v>
      </c>
      <c r="C10" s="257">
        <v>0</v>
      </c>
      <c r="D10" s="257"/>
      <c r="E10" s="257"/>
      <c r="F10" s="257">
        <v>0</v>
      </c>
      <c r="G10" s="274">
        <v>0</v>
      </c>
      <c r="H10" s="281" t="e">
        <f t="shared" si="0"/>
        <v>#DIV/0!</v>
      </c>
    </row>
    <row r="11" spans="1:9">
      <c r="A11" s="78">
        <v>4</v>
      </c>
      <c r="B11" s="62" t="s">
        <v>219</v>
      </c>
      <c r="C11" s="257">
        <v>0</v>
      </c>
      <c r="D11" s="257"/>
      <c r="E11" s="257"/>
      <c r="F11" s="257">
        <v>0</v>
      </c>
      <c r="G11" s="274">
        <v>0</v>
      </c>
      <c r="H11" s="281" t="e">
        <f t="shared" si="0"/>
        <v>#DIV/0!</v>
      </c>
    </row>
    <row r="12" spans="1:9">
      <c r="A12" s="78">
        <v>5</v>
      </c>
      <c r="B12" s="62" t="s">
        <v>220</v>
      </c>
      <c r="C12" s="257">
        <v>0</v>
      </c>
      <c r="D12" s="257"/>
      <c r="E12" s="257"/>
      <c r="F12" s="257">
        <v>0</v>
      </c>
      <c r="G12" s="274">
        <v>0</v>
      </c>
      <c r="H12" s="281" t="e">
        <f t="shared" si="0"/>
        <v>#DIV/0!</v>
      </c>
    </row>
    <row r="13" spans="1:9">
      <c r="A13" s="78">
        <v>6</v>
      </c>
      <c r="B13" s="62" t="s">
        <v>221</v>
      </c>
      <c r="C13" s="257">
        <v>12062737.32</v>
      </c>
      <c r="D13" s="257"/>
      <c r="E13" s="257"/>
      <c r="F13" s="257">
        <v>11855224.800000001</v>
      </c>
      <c r="G13" s="274">
        <v>11855224.800000001</v>
      </c>
      <c r="H13" s="281">
        <f t="shared" si="0"/>
        <v>0.9827972279844025</v>
      </c>
    </row>
    <row r="14" spans="1:9">
      <c r="A14" s="78">
        <v>7</v>
      </c>
      <c r="B14" s="62" t="s">
        <v>73</v>
      </c>
      <c r="C14" s="257">
        <v>5435379.7000000002</v>
      </c>
      <c r="D14" s="257">
        <v>240254.98</v>
      </c>
      <c r="E14" s="257">
        <v>156603</v>
      </c>
      <c r="F14" s="257">
        <v>5591982.7000000002</v>
      </c>
      <c r="G14" s="274">
        <v>5591982.7000000002</v>
      </c>
      <c r="H14" s="281">
        <f>G14/(C14+E14)</f>
        <v>1</v>
      </c>
    </row>
    <row r="15" spans="1:9">
      <c r="A15" s="78">
        <v>8</v>
      </c>
      <c r="B15" s="62" t="s">
        <v>74</v>
      </c>
      <c r="C15" s="257">
        <v>5012498.54</v>
      </c>
      <c r="D15" s="257"/>
      <c r="E15" s="257"/>
      <c r="F15" s="257">
        <v>5012498.54</v>
      </c>
      <c r="G15" s="274">
        <v>5012498.54</v>
      </c>
      <c r="H15" s="281">
        <f t="shared" si="0"/>
        <v>1</v>
      </c>
    </row>
    <row r="16" spans="1:9">
      <c r="A16" s="78">
        <v>9</v>
      </c>
      <c r="B16" s="62" t="s">
        <v>75</v>
      </c>
      <c r="C16" s="257">
        <v>0</v>
      </c>
      <c r="D16" s="257"/>
      <c r="E16" s="257"/>
      <c r="F16" s="257">
        <v>0</v>
      </c>
      <c r="G16" s="274">
        <v>0</v>
      </c>
      <c r="H16" s="281" t="e">
        <f t="shared" si="0"/>
        <v>#DIV/0!</v>
      </c>
    </row>
    <row r="17" spans="1:8">
      <c r="A17" s="78">
        <v>10</v>
      </c>
      <c r="B17" s="62" t="s">
        <v>69</v>
      </c>
      <c r="C17" s="257">
        <v>956259.1799999997</v>
      </c>
      <c r="D17" s="257"/>
      <c r="E17" s="257"/>
      <c r="F17" s="257">
        <v>956259.1799999997</v>
      </c>
      <c r="G17" s="274">
        <v>956259.1799999997</v>
      </c>
      <c r="H17" s="281">
        <f t="shared" si="0"/>
        <v>1</v>
      </c>
    </row>
    <row r="18" spans="1:8">
      <c r="A18" s="78">
        <v>11</v>
      </c>
      <c r="B18" s="62" t="s">
        <v>70</v>
      </c>
      <c r="C18" s="257">
        <v>163532.44999999998</v>
      </c>
      <c r="D18" s="257"/>
      <c r="E18" s="257"/>
      <c r="F18" s="257">
        <v>245298.67499999999</v>
      </c>
      <c r="G18" s="274">
        <v>245298.67499999999</v>
      </c>
      <c r="H18" s="281">
        <f t="shared" si="0"/>
        <v>1.5</v>
      </c>
    </row>
    <row r="19" spans="1:8">
      <c r="A19" s="78">
        <v>12</v>
      </c>
      <c r="B19" s="62" t="s">
        <v>71</v>
      </c>
      <c r="C19" s="257">
        <v>0</v>
      </c>
      <c r="D19" s="257"/>
      <c r="E19" s="257"/>
      <c r="F19" s="257">
        <v>0</v>
      </c>
      <c r="G19" s="274">
        <v>0</v>
      </c>
      <c r="H19" s="281" t="e">
        <f t="shared" si="0"/>
        <v>#DIV/0!</v>
      </c>
    </row>
    <row r="20" spans="1:8">
      <c r="A20" s="78">
        <v>13</v>
      </c>
      <c r="B20" s="62" t="s">
        <v>72</v>
      </c>
      <c r="C20" s="257">
        <v>0</v>
      </c>
      <c r="D20" s="257"/>
      <c r="E20" s="257"/>
      <c r="F20" s="257">
        <v>0</v>
      </c>
      <c r="G20" s="274">
        <v>0</v>
      </c>
      <c r="H20" s="281" t="e">
        <f t="shared" si="0"/>
        <v>#DIV/0!</v>
      </c>
    </row>
    <row r="21" spans="1:8">
      <c r="A21" s="78">
        <v>14</v>
      </c>
      <c r="B21" s="62" t="s">
        <v>248</v>
      </c>
      <c r="C21" s="257">
        <v>27879709.620000001</v>
      </c>
      <c r="D21" s="257"/>
      <c r="E21" s="257"/>
      <c r="F21" s="257">
        <v>26231416.648000002</v>
      </c>
      <c r="G21" s="274">
        <v>26231416.648000002</v>
      </c>
      <c r="H21" s="281">
        <f t="shared" si="0"/>
        <v>0.94087840244872678</v>
      </c>
    </row>
    <row r="22" spans="1:8" ht="13.5" thickBot="1">
      <c r="A22" s="139"/>
      <c r="B22" s="145" t="s">
        <v>68</v>
      </c>
      <c r="C22" s="258">
        <f>SUM(C8:C21)</f>
        <v>97038189.38000001</v>
      </c>
      <c r="D22" s="258">
        <f>SUM(D8:D21)</f>
        <v>240254.98</v>
      </c>
      <c r="E22" s="258">
        <f>SUM(E8:E21)</f>
        <v>156603</v>
      </c>
      <c r="F22" s="258">
        <f>SUM(F8:F21)</f>
        <v>52724187.973000005</v>
      </c>
      <c r="G22" s="258">
        <f>SUM(G8:G21)</f>
        <v>52724187.973000005</v>
      </c>
      <c r="H22" s="282">
        <f>G22/(C22+E22)</f>
        <v>0.54245898038308049</v>
      </c>
    </row>
    <row r="28" spans="1:8" ht="10.5" customHeight="1"/>
  </sheetData>
  <mergeCells count="5">
    <mergeCell ref="C6:C7"/>
    <mergeCell ref="F6:F7"/>
    <mergeCell ref="G6:G7"/>
    <mergeCell ref="H6:H7"/>
    <mergeCell ref="D6:E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9.9978637043366805E-2"/>
  </sheetPr>
  <dimension ref="A1:K28"/>
  <sheetViews>
    <sheetView zoomScale="90" zoomScaleNormal="90" workbookViewId="0">
      <pane xSplit="2" ySplit="6" topLeftCell="H17" activePane="bottomRight" state="frozen"/>
      <selection pane="topRight" activeCell="C1" sqref="C1"/>
      <selection pane="bottomLeft" activeCell="A6" sqref="A6"/>
      <selection pane="bottomRight" activeCell="F23" sqref="F23:K25"/>
    </sheetView>
  </sheetViews>
  <sheetFormatPr defaultColWidth="9.28515625" defaultRowHeight="12.75"/>
  <cols>
    <col min="1" max="1" width="10.5703125" style="1" bestFit="1" customWidth="1"/>
    <col min="2" max="2" width="66.7109375" style="1" customWidth="1"/>
    <col min="3" max="11" width="12.7109375" style="1" customWidth="1"/>
    <col min="12" max="16384" width="9.28515625" style="1"/>
  </cols>
  <sheetData>
    <row r="1" spans="1:11">
      <c r="A1" s="1" t="s">
        <v>188</v>
      </c>
      <c r="B1" s="1" t="str">
        <f>Info!C2</f>
        <v>სს სილქ როუდ ბანკი</v>
      </c>
    </row>
    <row r="2" spans="1:11">
      <c r="A2" s="1" t="s">
        <v>189</v>
      </c>
      <c r="B2" s="447">
        <f>'1. key ratios'!B2</f>
        <v>44377</v>
      </c>
    </row>
    <row r="4" spans="1:11" ht="13.5" thickBot="1">
      <c r="A4" s="1" t="s">
        <v>521</v>
      </c>
      <c r="B4" s="50" t="s">
        <v>520</v>
      </c>
    </row>
    <row r="5" spans="1:11" ht="30" customHeight="1">
      <c r="A5" s="692"/>
      <c r="B5" s="693"/>
      <c r="C5" s="690" t="s">
        <v>553</v>
      </c>
      <c r="D5" s="690"/>
      <c r="E5" s="690"/>
      <c r="F5" s="690" t="s">
        <v>554</v>
      </c>
      <c r="G5" s="690"/>
      <c r="H5" s="690"/>
      <c r="I5" s="690" t="s">
        <v>555</v>
      </c>
      <c r="J5" s="690"/>
      <c r="K5" s="691"/>
    </row>
    <row r="6" spans="1:11">
      <c r="A6" s="316"/>
      <c r="B6" s="317"/>
      <c r="C6" s="318" t="s">
        <v>27</v>
      </c>
      <c r="D6" s="318" t="s">
        <v>96</v>
      </c>
      <c r="E6" s="318" t="s">
        <v>68</v>
      </c>
      <c r="F6" s="318" t="s">
        <v>27</v>
      </c>
      <c r="G6" s="318" t="s">
        <v>96</v>
      </c>
      <c r="H6" s="318" t="s">
        <v>68</v>
      </c>
      <c r="I6" s="318" t="s">
        <v>27</v>
      </c>
      <c r="J6" s="318" t="s">
        <v>96</v>
      </c>
      <c r="K6" s="320" t="s">
        <v>68</v>
      </c>
    </row>
    <row r="7" spans="1:11">
      <c r="A7" s="321" t="s">
        <v>491</v>
      </c>
      <c r="B7" s="315"/>
      <c r="C7" s="315"/>
      <c r="D7" s="315"/>
      <c r="E7" s="315"/>
      <c r="F7" s="315"/>
      <c r="G7" s="315"/>
      <c r="H7" s="315"/>
      <c r="I7" s="315"/>
      <c r="J7" s="315"/>
      <c r="K7" s="322"/>
    </row>
    <row r="8" spans="1:11">
      <c r="A8" s="314">
        <v>1</v>
      </c>
      <c r="B8" s="290" t="s">
        <v>491</v>
      </c>
      <c r="C8" s="288"/>
      <c r="D8" s="288"/>
      <c r="E8" s="288"/>
      <c r="F8" s="291">
        <v>41417556.769999996</v>
      </c>
      <c r="G8" s="291">
        <v>12016584.049999999</v>
      </c>
      <c r="H8" s="291">
        <v>53434140.819999993</v>
      </c>
      <c r="I8" s="291">
        <v>37731625.149999999</v>
      </c>
      <c r="J8" s="291">
        <v>2756512.98</v>
      </c>
      <c r="K8" s="301">
        <v>40488138.129999995</v>
      </c>
    </row>
    <row r="9" spans="1:11">
      <c r="A9" s="321" t="s">
        <v>492</v>
      </c>
      <c r="B9" s="315"/>
      <c r="C9" s="315"/>
      <c r="D9" s="315"/>
      <c r="E9" s="315"/>
      <c r="F9" s="315"/>
      <c r="G9" s="315"/>
      <c r="H9" s="315"/>
      <c r="I9" s="315"/>
      <c r="J9" s="315"/>
      <c r="K9" s="322"/>
    </row>
    <row r="10" spans="1:11">
      <c r="A10" s="323">
        <v>2</v>
      </c>
      <c r="B10" s="292" t="s">
        <v>493</v>
      </c>
      <c r="C10" s="292">
        <v>2080452.86</v>
      </c>
      <c r="D10" s="293">
        <v>1423963.42</v>
      </c>
      <c r="E10" s="293">
        <v>3504416.2800000003</v>
      </c>
      <c r="F10" s="293">
        <v>820788.99780000013</v>
      </c>
      <c r="G10" s="293">
        <v>501352.61894999997</v>
      </c>
      <c r="H10" s="293">
        <v>1322141.61675</v>
      </c>
      <c r="I10" s="293">
        <v>106645.6295</v>
      </c>
      <c r="J10" s="293">
        <v>77572.470000000016</v>
      </c>
      <c r="K10" s="324">
        <v>184218.09950000001</v>
      </c>
    </row>
    <row r="11" spans="1:11">
      <c r="A11" s="323">
        <v>3</v>
      </c>
      <c r="B11" s="292" t="s">
        <v>494</v>
      </c>
      <c r="C11" s="292">
        <v>18016551.649999999</v>
      </c>
      <c r="D11" s="293">
        <v>5194321.1400000006</v>
      </c>
      <c r="E11" s="293">
        <v>23210872.789999999</v>
      </c>
      <c r="F11" s="293">
        <v>14097164.28325</v>
      </c>
      <c r="G11" s="293">
        <v>3633999.5294999992</v>
      </c>
      <c r="H11" s="293">
        <v>17731163.812750001</v>
      </c>
      <c r="I11" s="293">
        <v>11865575.43</v>
      </c>
      <c r="J11" s="293">
        <v>1557811.0350000001</v>
      </c>
      <c r="K11" s="324">
        <v>13423386.465</v>
      </c>
    </row>
    <row r="12" spans="1:11">
      <c r="A12" s="323">
        <v>4</v>
      </c>
      <c r="B12" s="292" t="s">
        <v>495</v>
      </c>
      <c r="C12" s="292">
        <v>19581458.120000001</v>
      </c>
      <c r="D12" s="293">
        <v>0</v>
      </c>
      <c r="E12" s="293">
        <v>19581458.120000001</v>
      </c>
      <c r="F12" s="293"/>
      <c r="G12" s="293"/>
      <c r="H12" s="293">
        <v>0</v>
      </c>
      <c r="I12" s="293"/>
      <c r="J12" s="293"/>
      <c r="K12" s="324">
        <v>0</v>
      </c>
    </row>
    <row r="13" spans="1:11">
      <c r="A13" s="323">
        <v>5</v>
      </c>
      <c r="B13" s="292" t="s">
        <v>496</v>
      </c>
      <c r="C13" s="292">
        <v>179031.83000000002</v>
      </c>
      <c r="D13" s="293">
        <v>66542.64</v>
      </c>
      <c r="E13" s="293">
        <v>245574.47000000003</v>
      </c>
      <c r="F13" s="293">
        <v>22598.5798</v>
      </c>
      <c r="G13" s="293">
        <v>3327.1320000000001</v>
      </c>
      <c r="H13" s="293">
        <v>25925.711800000001</v>
      </c>
      <c r="I13" s="293">
        <v>9263.39</v>
      </c>
      <c r="J13" s="293">
        <v>4990.6980000000003</v>
      </c>
      <c r="K13" s="324">
        <v>14254.088</v>
      </c>
    </row>
    <row r="14" spans="1:11">
      <c r="A14" s="323">
        <v>6</v>
      </c>
      <c r="B14" s="292" t="s">
        <v>511</v>
      </c>
      <c r="C14" s="292">
        <v>0</v>
      </c>
      <c r="D14" s="293">
        <v>0</v>
      </c>
      <c r="E14" s="293">
        <v>0</v>
      </c>
      <c r="F14" s="293">
        <v>0</v>
      </c>
      <c r="G14" s="293">
        <v>0</v>
      </c>
      <c r="H14" s="293">
        <v>0</v>
      </c>
      <c r="I14" s="293">
        <v>0</v>
      </c>
      <c r="J14" s="293">
        <v>0</v>
      </c>
      <c r="K14" s="324">
        <v>0</v>
      </c>
    </row>
    <row r="15" spans="1:11">
      <c r="A15" s="323">
        <v>7</v>
      </c>
      <c r="B15" s="292" t="s">
        <v>498</v>
      </c>
      <c r="C15" s="292">
        <v>1935552.06</v>
      </c>
      <c r="D15" s="293">
        <v>926796.78999999992</v>
      </c>
      <c r="E15" s="293">
        <v>2862348.85</v>
      </c>
      <c r="F15" s="293">
        <v>1725904.68</v>
      </c>
      <c r="G15" s="293">
        <v>918101.33</v>
      </c>
      <c r="H15" s="293">
        <v>2644006.0099999998</v>
      </c>
      <c r="I15" s="293">
        <v>1725904.68</v>
      </c>
      <c r="J15" s="293">
        <v>918101.33</v>
      </c>
      <c r="K15" s="324">
        <v>2644006.0099999998</v>
      </c>
    </row>
    <row r="16" spans="1:11">
      <c r="A16" s="323">
        <v>8</v>
      </c>
      <c r="B16" s="294" t="s">
        <v>499</v>
      </c>
      <c r="C16" s="292">
        <v>41793046.519999996</v>
      </c>
      <c r="D16" s="293">
        <v>7611623.9900000002</v>
      </c>
      <c r="E16" s="293">
        <v>49404670.509999998</v>
      </c>
      <c r="F16" s="293">
        <v>16666456.54085</v>
      </c>
      <c r="G16" s="293">
        <v>5056780.6104499996</v>
      </c>
      <c r="H16" s="293">
        <v>21723237.151299998</v>
      </c>
      <c r="I16" s="293">
        <v>13707389.1295</v>
      </c>
      <c r="J16" s="293">
        <v>2558475.5330000003</v>
      </c>
      <c r="K16" s="324">
        <v>16265864.6625</v>
      </c>
    </row>
    <row r="17" spans="1:11">
      <c r="A17" s="321" t="s">
        <v>500</v>
      </c>
      <c r="B17" s="315"/>
      <c r="C17" s="315"/>
      <c r="D17" s="315"/>
      <c r="E17" s="315"/>
      <c r="F17" s="315"/>
      <c r="G17" s="315"/>
      <c r="H17" s="315"/>
      <c r="I17" s="315"/>
      <c r="J17" s="315"/>
      <c r="K17" s="322"/>
    </row>
    <row r="18" spans="1:11">
      <c r="A18" s="323">
        <v>9</v>
      </c>
      <c r="B18" s="292" t="s">
        <v>501</v>
      </c>
      <c r="C18" s="292">
        <v>0</v>
      </c>
      <c r="D18" s="293">
        <v>0</v>
      </c>
      <c r="E18" s="293">
        <v>0</v>
      </c>
      <c r="F18" s="293"/>
      <c r="G18" s="293"/>
      <c r="H18" s="293">
        <v>0</v>
      </c>
      <c r="I18" s="293"/>
      <c r="J18" s="293"/>
      <c r="K18" s="324">
        <v>0</v>
      </c>
    </row>
    <row r="19" spans="1:11">
      <c r="A19" s="323">
        <v>10</v>
      </c>
      <c r="B19" s="292" t="s">
        <v>502</v>
      </c>
      <c r="C19" s="292">
        <v>10515566.57</v>
      </c>
      <c r="D19" s="293">
        <v>11636341.539999999</v>
      </c>
      <c r="E19" s="293">
        <v>22151908.109999999</v>
      </c>
      <c r="F19" s="293">
        <v>130048.03499999999</v>
      </c>
      <c r="G19" s="293">
        <v>24599.775000000001</v>
      </c>
      <c r="H19" s="293">
        <v>154647.81</v>
      </c>
      <c r="I19" s="293">
        <v>3815979.6550000003</v>
      </c>
      <c r="J19" s="293">
        <v>9288904.9649999999</v>
      </c>
      <c r="K19" s="324">
        <v>13104884.620000001</v>
      </c>
    </row>
    <row r="20" spans="1:11">
      <c r="A20" s="323">
        <v>11</v>
      </c>
      <c r="B20" s="292" t="s">
        <v>503</v>
      </c>
      <c r="C20" s="292">
        <v>2773370.55</v>
      </c>
      <c r="D20" s="293">
        <v>0</v>
      </c>
      <c r="E20" s="293">
        <v>2773370.55</v>
      </c>
      <c r="F20" s="293"/>
      <c r="G20" s="293">
        <v>0</v>
      </c>
      <c r="H20" s="293">
        <v>0</v>
      </c>
      <c r="I20" s="293">
        <v>0</v>
      </c>
      <c r="J20" s="293">
        <v>0</v>
      </c>
      <c r="K20" s="324">
        <v>0</v>
      </c>
    </row>
    <row r="21" spans="1:11" ht="13.5" thickBot="1">
      <c r="A21" s="201">
        <v>12</v>
      </c>
      <c r="B21" s="325" t="s">
        <v>504</v>
      </c>
      <c r="C21" s="326">
        <v>13288937.120000001</v>
      </c>
      <c r="D21" s="327">
        <v>11636341.539999999</v>
      </c>
      <c r="E21" s="326">
        <v>24925278.66</v>
      </c>
      <c r="F21" s="327">
        <v>130048.03499999999</v>
      </c>
      <c r="G21" s="327">
        <v>24599.775000000001</v>
      </c>
      <c r="H21" s="327">
        <v>154647.81</v>
      </c>
      <c r="I21" s="327">
        <v>3815979.6550000003</v>
      </c>
      <c r="J21" s="327">
        <v>9288904.9649999999</v>
      </c>
      <c r="K21" s="328">
        <v>13104884.620000001</v>
      </c>
    </row>
    <row r="22" spans="1:11" ht="38.25" customHeight="1" thickBot="1">
      <c r="A22" s="312"/>
      <c r="B22" s="313"/>
      <c r="C22" s="313"/>
      <c r="D22" s="313"/>
      <c r="E22" s="313"/>
      <c r="F22" s="689" t="s">
        <v>505</v>
      </c>
      <c r="G22" s="690"/>
      <c r="H22" s="690"/>
      <c r="I22" s="689" t="s">
        <v>506</v>
      </c>
      <c r="J22" s="690"/>
      <c r="K22" s="691"/>
    </row>
    <row r="23" spans="1:11">
      <c r="A23" s="302">
        <v>13</v>
      </c>
      <c r="B23" s="295" t="s">
        <v>491</v>
      </c>
      <c r="C23" s="311"/>
      <c r="D23" s="311"/>
      <c r="E23" s="311"/>
      <c r="F23" s="296">
        <v>41417556.769999996</v>
      </c>
      <c r="G23" s="296">
        <v>12016584.049999999</v>
      </c>
      <c r="H23" s="296">
        <v>53434140.819999993</v>
      </c>
      <c r="I23" s="296">
        <v>37731625.149999999</v>
      </c>
      <c r="J23" s="296">
        <v>2756512.98</v>
      </c>
      <c r="K23" s="303">
        <v>40488138.129999995</v>
      </c>
    </row>
    <row r="24" spans="1:11" ht="13.5" thickBot="1">
      <c r="A24" s="304">
        <v>14</v>
      </c>
      <c r="B24" s="297" t="s">
        <v>507</v>
      </c>
      <c r="C24" s="329"/>
      <c r="D24" s="309"/>
      <c r="E24" s="310"/>
      <c r="F24" s="298">
        <v>16536408.505849998</v>
      </c>
      <c r="G24" s="298">
        <v>5032180.8354499992</v>
      </c>
      <c r="H24" s="298">
        <v>21568589.341299996</v>
      </c>
      <c r="I24" s="298">
        <v>9891409.4745000005</v>
      </c>
      <c r="J24" s="298">
        <v>639618.88325000007</v>
      </c>
      <c r="K24" s="305">
        <v>4365203.1740000006</v>
      </c>
    </row>
    <row r="25" spans="1:11" ht="13.5" thickBot="1">
      <c r="A25" s="306">
        <v>15</v>
      </c>
      <c r="B25" s="299" t="s">
        <v>508</v>
      </c>
      <c r="C25" s="308"/>
      <c r="D25" s="308"/>
      <c r="E25" s="308"/>
      <c r="F25" s="300">
        <v>2.5046283027749299</v>
      </c>
      <c r="G25" s="300">
        <v>2.3879475803705739</v>
      </c>
      <c r="H25" s="300">
        <v>2.4774054517178441</v>
      </c>
      <c r="I25" s="300">
        <v>3.8145852971987382</v>
      </c>
      <c r="J25" s="300">
        <v>4.3096178868168202</v>
      </c>
      <c r="K25" s="307">
        <v>9.2752012944449476</v>
      </c>
    </row>
    <row r="28" spans="1:11" ht="51">
      <c r="B28" s="17" t="s">
        <v>552</v>
      </c>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9.9978637043366805E-2"/>
  </sheetPr>
  <dimension ref="A1:N22"/>
  <sheetViews>
    <sheetView workbookViewId="0">
      <pane xSplit="1" ySplit="5" topLeftCell="C6" activePane="bottomRight" state="frozen"/>
      <selection pane="topRight" activeCell="B1" sqref="B1"/>
      <selection pane="bottomLeft" activeCell="A5" sqref="A5"/>
      <selection pane="bottomRight" activeCell="C8" sqref="C8"/>
    </sheetView>
  </sheetViews>
  <sheetFormatPr defaultColWidth="9.28515625" defaultRowHeight="15"/>
  <cols>
    <col min="1" max="1" width="10.5703125" style="57" bestFit="1" customWidth="1"/>
    <col min="2" max="2" width="95" style="57" customWidth="1"/>
    <col min="3" max="3" width="12.5703125" style="57" bestFit="1" customWidth="1"/>
    <col min="4" max="4" width="10" style="57" bestFit="1" customWidth="1"/>
    <col min="5" max="5" width="18.28515625" style="57" bestFit="1" customWidth="1"/>
    <col min="6" max="13" width="10.7109375" style="57" customWidth="1"/>
    <col min="14" max="14" width="31" style="57" bestFit="1" customWidth="1"/>
    <col min="15" max="16384" width="9.28515625" style="9"/>
  </cols>
  <sheetData>
    <row r="1" spans="1:14">
      <c r="A1" s="1" t="s">
        <v>188</v>
      </c>
      <c r="B1" s="57" t="str">
        <f>Info!C2</f>
        <v>სს სილქ როუდ ბანკი</v>
      </c>
    </row>
    <row r="2" spans="1:14" ht="14.25" customHeight="1">
      <c r="A2" s="57" t="s">
        <v>189</v>
      </c>
      <c r="B2" s="447">
        <f>'1. key ratios'!B2</f>
        <v>44377</v>
      </c>
    </row>
    <row r="3" spans="1:14" ht="14.25" customHeight="1"/>
    <row r="4" spans="1:14" ht="15.75" thickBot="1">
      <c r="A4" s="1" t="s">
        <v>417</v>
      </c>
      <c r="B4" s="80" t="s">
        <v>77</v>
      </c>
    </row>
    <row r="5" spans="1:14" s="19" customFormat="1" ht="12.75">
      <c r="A5" s="154"/>
      <c r="B5" s="155"/>
      <c r="C5" s="156" t="s">
        <v>0</v>
      </c>
      <c r="D5" s="156" t="s">
        <v>1</v>
      </c>
      <c r="E5" s="156" t="s">
        <v>2</v>
      </c>
      <c r="F5" s="156" t="s">
        <v>3</v>
      </c>
      <c r="G5" s="156" t="s">
        <v>4</v>
      </c>
      <c r="H5" s="156" t="s">
        <v>5</v>
      </c>
      <c r="I5" s="156" t="s">
        <v>237</v>
      </c>
      <c r="J5" s="156" t="s">
        <v>238</v>
      </c>
      <c r="K5" s="156" t="s">
        <v>239</v>
      </c>
      <c r="L5" s="156" t="s">
        <v>240</v>
      </c>
      <c r="M5" s="156" t="s">
        <v>241</v>
      </c>
      <c r="N5" s="157" t="s">
        <v>242</v>
      </c>
    </row>
    <row r="6" spans="1:14" ht="45">
      <c r="A6" s="146"/>
      <c r="B6" s="90"/>
      <c r="C6" s="91" t="s">
        <v>87</v>
      </c>
      <c r="D6" s="92" t="s">
        <v>76</v>
      </c>
      <c r="E6" s="93" t="s">
        <v>86</v>
      </c>
      <c r="F6" s="94">
        <v>0</v>
      </c>
      <c r="G6" s="94">
        <v>0.2</v>
      </c>
      <c r="H6" s="94">
        <v>0.35</v>
      </c>
      <c r="I6" s="94">
        <v>0.5</v>
      </c>
      <c r="J6" s="94">
        <v>0.75</v>
      </c>
      <c r="K6" s="94">
        <v>1</v>
      </c>
      <c r="L6" s="94">
        <v>1.5</v>
      </c>
      <c r="M6" s="94">
        <v>2.5</v>
      </c>
      <c r="N6" s="147" t="s">
        <v>77</v>
      </c>
    </row>
    <row r="7" spans="1:14">
      <c r="A7" s="148">
        <v>1</v>
      </c>
      <c r="B7" s="95" t="s">
        <v>78</v>
      </c>
      <c r="C7" s="265">
        <f>SUM(C8:C13)</f>
        <v>28486000</v>
      </c>
      <c r="D7" s="90"/>
      <c r="E7" s="268">
        <f t="shared" ref="E7:M7" si="0">SUM(E8:E13)</f>
        <v>569720</v>
      </c>
      <c r="F7" s="265">
        <f>SUM(F8:F13)</f>
        <v>0</v>
      </c>
      <c r="G7" s="265">
        <f t="shared" si="0"/>
        <v>0</v>
      </c>
      <c r="H7" s="265">
        <f t="shared" si="0"/>
        <v>0</v>
      </c>
      <c r="I7" s="265">
        <f t="shared" si="0"/>
        <v>0</v>
      </c>
      <c r="J7" s="265">
        <f t="shared" si="0"/>
        <v>0</v>
      </c>
      <c r="K7" s="265">
        <f t="shared" si="0"/>
        <v>569720</v>
      </c>
      <c r="L7" s="265">
        <f t="shared" si="0"/>
        <v>0</v>
      </c>
      <c r="M7" s="265">
        <f t="shared" si="0"/>
        <v>0</v>
      </c>
      <c r="N7" s="149">
        <f>SUM(N8:N13)</f>
        <v>569720</v>
      </c>
    </row>
    <row r="8" spans="1:14">
      <c r="A8" s="148">
        <v>1.1000000000000001</v>
      </c>
      <c r="B8" s="96" t="s">
        <v>79</v>
      </c>
      <c r="C8" s="266">
        <v>28486000</v>
      </c>
      <c r="D8" s="97">
        <v>0.02</v>
      </c>
      <c r="E8" s="268">
        <f>C8*D8</f>
        <v>569720</v>
      </c>
      <c r="F8" s="266"/>
      <c r="G8" s="266"/>
      <c r="H8" s="266"/>
      <c r="I8" s="266"/>
      <c r="J8" s="266"/>
      <c r="K8" s="266">
        <f>E8</f>
        <v>569720</v>
      </c>
      <c r="L8" s="266"/>
      <c r="M8" s="266"/>
      <c r="N8" s="149">
        <f>SUMPRODUCT($F$6:$M$6,F8:M8)</f>
        <v>569720</v>
      </c>
    </row>
    <row r="9" spans="1:14">
      <c r="A9" s="148">
        <v>1.2</v>
      </c>
      <c r="B9" s="96" t="s">
        <v>80</v>
      </c>
      <c r="C9" s="266">
        <v>0</v>
      </c>
      <c r="D9" s="97">
        <v>0.05</v>
      </c>
      <c r="E9" s="268">
        <f>C9*D9</f>
        <v>0</v>
      </c>
      <c r="F9" s="266"/>
      <c r="G9" s="266"/>
      <c r="H9" s="266"/>
      <c r="I9" s="266"/>
      <c r="J9" s="266"/>
      <c r="K9" s="266"/>
      <c r="L9" s="266"/>
      <c r="M9" s="266"/>
      <c r="N9" s="149">
        <f t="shared" ref="N9:N12" si="1">SUMPRODUCT($F$6:$M$6,F9:M9)</f>
        <v>0</v>
      </c>
    </row>
    <row r="10" spans="1:14">
      <c r="A10" s="148">
        <v>1.3</v>
      </c>
      <c r="B10" s="96" t="s">
        <v>81</v>
      </c>
      <c r="C10" s="266">
        <v>0</v>
      </c>
      <c r="D10" s="97">
        <v>0.08</v>
      </c>
      <c r="E10" s="268">
        <f>C10*D10</f>
        <v>0</v>
      </c>
      <c r="F10" s="266"/>
      <c r="G10" s="266"/>
      <c r="H10" s="266"/>
      <c r="I10" s="266"/>
      <c r="J10" s="266"/>
      <c r="K10" s="266"/>
      <c r="L10" s="266"/>
      <c r="M10" s="266"/>
      <c r="N10" s="149">
        <f>SUMPRODUCT($F$6:$M$6,F10:M10)</f>
        <v>0</v>
      </c>
    </row>
    <row r="11" spans="1:14">
      <c r="A11" s="148">
        <v>1.4</v>
      </c>
      <c r="B11" s="96" t="s">
        <v>82</v>
      </c>
      <c r="C11" s="266">
        <v>0</v>
      </c>
      <c r="D11" s="97">
        <v>0.11</v>
      </c>
      <c r="E11" s="268">
        <f>C11*D11</f>
        <v>0</v>
      </c>
      <c r="F11" s="266"/>
      <c r="G11" s="266"/>
      <c r="H11" s="266"/>
      <c r="I11" s="266"/>
      <c r="J11" s="266"/>
      <c r="K11" s="266"/>
      <c r="L11" s="266"/>
      <c r="M11" s="266"/>
      <c r="N11" s="149">
        <f t="shared" si="1"/>
        <v>0</v>
      </c>
    </row>
    <row r="12" spans="1:14">
      <c r="A12" s="148">
        <v>1.5</v>
      </c>
      <c r="B12" s="96" t="s">
        <v>83</v>
      </c>
      <c r="C12" s="266">
        <v>0</v>
      </c>
      <c r="D12" s="97">
        <v>0.14000000000000001</v>
      </c>
      <c r="E12" s="268">
        <f>C12*D12</f>
        <v>0</v>
      </c>
      <c r="F12" s="266"/>
      <c r="G12" s="266"/>
      <c r="H12" s="266"/>
      <c r="I12" s="266"/>
      <c r="J12" s="266"/>
      <c r="K12" s="266"/>
      <c r="L12" s="266"/>
      <c r="M12" s="266"/>
      <c r="N12" s="149">
        <f t="shared" si="1"/>
        <v>0</v>
      </c>
    </row>
    <row r="13" spans="1:14">
      <c r="A13" s="148">
        <v>1.6</v>
      </c>
      <c r="B13" s="98" t="s">
        <v>84</v>
      </c>
      <c r="C13" s="266">
        <v>0</v>
      </c>
      <c r="D13" s="99"/>
      <c r="E13" s="266"/>
      <c r="F13" s="266"/>
      <c r="G13" s="266"/>
      <c r="H13" s="266"/>
      <c r="I13" s="266"/>
      <c r="J13" s="266"/>
      <c r="K13" s="266"/>
      <c r="L13" s="266"/>
      <c r="M13" s="266"/>
      <c r="N13" s="149">
        <f>SUMPRODUCT($F$6:$M$6,F13:M13)</f>
        <v>0</v>
      </c>
    </row>
    <row r="14" spans="1:14">
      <c r="A14" s="148">
        <v>2</v>
      </c>
      <c r="B14" s="100" t="s">
        <v>85</v>
      </c>
      <c r="C14" s="265">
        <f>SUM(C15:C20)</f>
        <v>0</v>
      </c>
      <c r="D14" s="90"/>
      <c r="E14" s="268">
        <f t="shared" ref="E14:M14" si="2">SUM(E15:E20)</f>
        <v>0</v>
      </c>
      <c r="F14" s="266">
        <f t="shared" si="2"/>
        <v>0</v>
      </c>
      <c r="G14" s="266">
        <f t="shared" si="2"/>
        <v>0</v>
      </c>
      <c r="H14" s="266">
        <f t="shared" si="2"/>
        <v>0</v>
      </c>
      <c r="I14" s="266">
        <f t="shared" si="2"/>
        <v>0</v>
      </c>
      <c r="J14" s="266">
        <f t="shared" si="2"/>
        <v>0</v>
      </c>
      <c r="K14" s="266">
        <f t="shared" si="2"/>
        <v>0</v>
      </c>
      <c r="L14" s="266">
        <f t="shared" si="2"/>
        <v>0</v>
      </c>
      <c r="M14" s="266">
        <f t="shared" si="2"/>
        <v>0</v>
      </c>
      <c r="N14" s="149">
        <f>SUM(N15:N20)</f>
        <v>0</v>
      </c>
    </row>
    <row r="15" spans="1:14">
      <c r="A15" s="148">
        <v>2.1</v>
      </c>
      <c r="B15" s="98" t="s">
        <v>79</v>
      </c>
      <c r="C15" s="266"/>
      <c r="D15" s="97">
        <v>5.0000000000000001E-3</v>
      </c>
      <c r="E15" s="268">
        <f>C15*D15</f>
        <v>0</v>
      </c>
      <c r="F15" s="266"/>
      <c r="G15" s="266"/>
      <c r="H15" s="266"/>
      <c r="I15" s="266"/>
      <c r="J15" s="266"/>
      <c r="K15" s="266"/>
      <c r="L15" s="266"/>
      <c r="M15" s="266"/>
      <c r="N15" s="149">
        <f>SUMPRODUCT($F$6:$M$6,F15:M15)</f>
        <v>0</v>
      </c>
    </row>
    <row r="16" spans="1:14">
      <c r="A16" s="148">
        <v>2.2000000000000002</v>
      </c>
      <c r="B16" s="98" t="s">
        <v>80</v>
      </c>
      <c r="C16" s="266"/>
      <c r="D16" s="97">
        <v>0.01</v>
      </c>
      <c r="E16" s="268">
        <f>C16*D16</f>
        <v>0</v>
      </c>
      <c r="F16" s="266"/>
      <c r="G16" s="266"/>
      <c r="H16" s="266"/>
      <c r="I16" s="266"/>
      <c r="J16" s="266"/>
      <c r="K16" s="266"/>
      <c r="L16" s="266"/>
      <c r="M16" s="266"/>
      <c r="N16" s="149">
        <f t="shared" ref="N16:N20" si="3">SUMPRODUCT($F$6:$M$6,F16:M16)</f>
        <v>0</v>
      </c>
    </row>
    <row r="17" spans="1:14">
      <c r="A17" s="148">
        <v>2.2999999999999998</v>
      </c>
      <c r="B17" s="98" t="s">
        <v>81</v>
      </c>
      <c r="C17" s="266"/>
      <c r="D17" s="97">
        <v>0.02</v>
      </c>
      <c r="E17" s="268">
        <f>C17*D17</f>
        <v>0</v>
      </c>
      <c r="F17" s="266"/>
      <c r="G17" s="266"/>
      <c r="H17" s="266"/>
      <c r="I17" s="266"/>
      <c r="J17" s="266"/>
      <c r="K17" s="266"/>
      <c r="L17" s="266"/>
      <c r="M17" s="266"/>
      <c r="N17" s="149">
        <f t="shared" si="3"/>
        <v>0</v>
      </c>
    </row>
    <row r="18" spans="1:14">
      <c r="A18" s="148">
        <v>2.4</v>
      </c>
      <c r="B18" s="98" t="s">
        <v>82</v>
      </c>
      <c r="C18" s="266"/>
      <c r="D18" s="97">
        <v>0.03</v>
      </c>
      <c r="E18" s="268">
        <f>C18*D18</f>
        <v>0</v>
      </c>
      <c r="F18" s="266"/>
      <c r="G18" s="266"/>
      <c r="H18" s="266"/>
      <c r="I18" s="266"/>
      <c r="J18" s="266"/>
      <c r="K18" s="266"/>
      <c r="L18" s="266"/>
      <c r="M18" s="266"/>
      <c r="N18" s="149">
        <f t="shared" si="3"/>
        <v>0</v>
      </c>
    </row>
    <row r="19" spans="1:14">
      <c r="A19" s="148">
        <v>2.5</v>
      </c>
      <c r="B19" s="98" t="s">
        <v>83</v>
      </c>
      <c r="C19" s="266"/>
      <c r="D19" s="97">
        <v>0.04</v>
      </c>
      <c r="E19" s="268">
        <f>C19*D19</f>
        <v>0</v>
      </c>
      <c r="F19" s="266"/>
      <c r="G19" s="266"/>
      <c r="H19" s="266"/>
      <c r="I19" s="266"/>
      <c r="J19" s="266"/>
      <c r="K19" s="266"/>
      <c r="L19" s="266"/>
      <c r="M19" s="266"/>
      <c r="N19" s="149">
        <f t="shared" si="3"/>
        <v>0</v>
      </c>
    </row>
    <row r="20" spans="1:14">
      <c r="A20" s="148">
        <v>2.6</v>
      </c>
      <c r="B20" s="98" t="s">
        <v>84</v>
      </c>
      <c r="C20" s="266"/>
      <c r="D20" s="99"/>
      <c r="E20" s="269"/>
      <c r="F20" s="266"/>
      <c r="G20" s="266"/>
      <c r="H20" s="266"/>
      <c r="I20" s="266"/>
      <c r="J20" s="266"/>
      <c r="K20" s="266"/>
      <c r="L20" s="266"/>
      <c r="M20" s="266"/>
      <c r="N20" s="149">
        <f t="shared" si="3"/>
        <v>0</v>
      </c>
    </row>
    <row r="21" spans="1:14" ht="15.75" thickBot="1">
      <c r="A21" s="150">
        <v>3</v>
      </c>
      <c r="B21" s="151" t="s">
        <v>68</v>
      </c>
      <c r="C21" s="267">
        <f>C14+C7</f>
        <v>28486000</v>
      </c>
      <c r="D21" s="152"/>
      <c r="E21" s="270">
        <f>E14+E7</f>
        <v>569720</v>
      </c>
      <c r="F21" s="271">
        <f>F7+F14</f>
        <v>0</v>
      </c>
      <c r="G21" s="271">
        <f t="shared" ref="G21:L21" si="4">G7+G14</f>
        <v>0</v>
      </c>
      <c r="H21" s="271">
        <f t="shared" si="4"/>
        <v>0</v>
      </c>
      <c r="I21" s="271">
        <f t="shared" si="4"/>
        <v>0</v>
      </c>
      <c r="J21" s="271">
        <f t="shared" si="4"/>
        <v>0</v>
      </c>
      <c r="K21" s="271">
        <f t="shared" si="4"/>
        <v>569720</v>
      </c>
      <c r="L21" s="271">
        <f t="shared" si="4"/>
        <v>0</v>
      </c>
      <c r="M21" s="271">
        <f>M7+M14</f>
        <v>0</v>
      </c>
      <c r="N21" s="153">
        <f>N14+N7</f>
        <v>569720</v>
      </c>
    </row>
    <row r="22" spans="1:14">
      <c r="E22" s="272"/>
      <c r="F22" s="272"/>
      <c r="G22" s="272"/>
      <c r="H22" s="272"/>
      <c r="I22" s="272"/>
      <c r="J22" s="272"/>
      <c r="K22" s="272"/>
      <c r="L22" s="272"/>
      <c r="M22" s="272"/>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9.9978637043366805E-2"/>
  </sheetPr>
  <dimension ref="A1:C43"/>
  <sheetViews>
    <sheetView topLeftCell="A34" workbookViewId="0">
      <selection activeCell="C41" sqref="C6:C41"/>
    </sheetView>
  </sheetViews>
  <sheetFormatPr defaultRowHeight="15"/>
  <cols>
    <col min="1" max="1" width="11.42578125" customWidth="1"/>
    <col min="2" max="2" width="76.7109375" style="2" customWidth="1"/>
    <col min="3" max="3" width="22.7109375" customWidth="1"/>
  </cols>
  <sheetData>
    <row r="1" spans="1:3">
      <c r="A1" s="1" t="s">
        <v>188</v>
      </c>
      <c r="B1" t="str">
        <f>Info!C2</f>
        <v>სს სილქ როუდ ბანკი</v>
      </c>
    </row>
    <row r="2" spans="1:3">
      <c r="A2" s="1" t="s">
        <v>189</v>
      </c>
      <c r="B2" s="447">
        <f>'1. key ratios'!B2</f>
        <v>44377</v>
      </c>
    </row>
    <row r="3" spans="1:3">
      <c r="A3" s="1"/>
      <c r="B3"/>
    </row>
    <row r="4" spans="1:3">
      <c r="A4" s="1" t="s">
        <v>597</v>
      </c>
      <c r="B4" t="s">
        <v>556</v>
      </c>
    </row>
    <row r="5" spans="1:3">
      <c r="A5" s="376"/>
      <c r="B5" s="376" t="s">
        <v>557</v>
      </c>
      <c r="C5" s="388"/>
    </row>
    <row r="6" spans="1:3">
      <c r="A6" s="377">
        <v>1</v>
      </c>
      <c r="B6" s="389" t="s">
        <v>609</v>
      </c>
      <c r="C6" s="390">
        <v>97108368.380000025</v>
      </c>
    </row>
    <row r="7" spans="1:3">
      <c r="A7" s="377">
        <v>2</v>
      </c>
      <c r="B7" s="389" t="s">
        <v>558</v>
      </c>
      <c r="C7" s="390">
        <v>-5259056.74</v>
      </c>
    </row>
    <row r="8" spans="1:3">
      <c r="A8" s="378">
        <v>3</v>
      </c>
      <c r="B8" s="391" t="s">
        <v>559</v>
      </c>
      <c r="C8" s="392">
        <v>91849311.64000003</v>
      </c>
    </row>
    <row r="9" spans="1:3">
      <c r="A9" s="379"/>
      <c r="B9" s="379" t="s">
        <v>560</v>
      </c>
      <c r="C9" s="393"/>
    </row>
    <row r="10" spans="1:3">
      <c r="A10" s="380">
        <v>4</v>
      </c>
      <c r="B10" s="394" t="s">
        <v>561</v>
      </c>
      <c r="C10" s="390"/>
    </row>
    <row r="11" spans="1:3">
      <c r="A11" s="380">
        <v>5</v>
      </c>
      <c r="B11" s="395" t="s">
        <v>562</v>
      </c>
      <c r="C11" s="390"/>
    </row>
    <row r="12" spans="1:3">
      <c r="A12" s="380" t="s">
        <v>563</v>
      </c>
      <c r="B12" s="389" t="s">
        <v>564</v>
      </c>
      <c r="C12" s="392">
        <v>569720</v>
      </c>
    </row>
    <row r="13" spans="1:3">
      <c r="A13" s="381">
        <v>6</v>
      </c>
      <c r="B13" s="396" t="s">
        <v>565</v>
      </c>
      <c r="C13" s="390"/>
    </row>
    <row r="14" spans="1:3">
      <c r="A14" s="381">
        <v>7</v>
      </c>
      <c r="B14" s="397" t="s">
        <v>566</v>
      </c>
      <c r="C14" s="390"/>
    </row>
    <row r="15" spans="1:3">
      <c r="A15" s="382">
        <v>8</v>
      </c>
      <c r="B15" s="389" t="s">
        <v>567</v>
      </c>
      <c r="C15" s="390"/>
    </row>
    <row r="16" spans="1:3" ht="24">
      <c r="A16" s="381">
        <v>9</v>
      </c>
      <c r="B16" s="397" t="s">
        <v>568</v>
      </c>
      <c r="C16" s="390"/>
    </row>
    <row r="17" spans="1:3">
      <c r="A17" s="381">
        <v>10</v>
      </c>
      <c r="B17" s="397" t="s">
        <v>569</v>
      </c>
      <c r="C17" s="390"/>
    </row>
    <row r="18" spans="1:3">
      <c r="A18" s="383">
        <v>11</v>
      </c>
      <c r="B18" s="398" t="s">
        <v>570</v>
      </c>
      <c r="C18" s="392">
        <v>569720</v>
      </c>
    </row>
    <row r="19" spans="1:3">
      <c r="A19" s="379"/>
      <c r="B19" s="379" t="s">
        <v>571</v>
      </c>
      <c r="C19" s="399"/>
    </row>
    <row r="20" spans="1:3">
      <c r="A20" s="381">
        <v>12</v>
      </c>
      <c r="B20" s="394" t="s">
        <v>572</v>
      </c>
      <c r="C20" s="390"/>
    </row>
    <row r="21" spans="1:3">
      <c r="A21" s="381">
        <v>13</v>
      </c>
      <c r="B21" s="394" t="s">
        <v>573</v>
      </c>
      <c r="C21" s="390"/>
    </row>
    <row r="22" spans="1:3">
      <c r="A22" s="381">
        <v>14</v>
      </c>
      <c r="B22" s="394" t="s">
        <v>574</v>
      </c>
      <c r="C22" s="390"/>
    </row>
    <row r="23" spans="1:3" ht="24">
      <c r="A23" s="381" t="s">
        <v>575</v>
      </c>
      <c r="B23" s="394" t="s">
        <v>576</v>
      </c>
      <c r="C23" s="390"/>
    </row>
    <row r="24" spans="1:3">
      <c r="A24" s="381">
        <v>15</v>
      </c>
      <c r="B24" s="394" t="s">
        <v>577</v>
      </c>
      <c r="C24" s="390"/>
    </row>
    <row r="25" spans="1:3">
      <c r="A25" s="381" t="s">
        <v>578</v>
      </c>
      <c r="B25" s="389" t="s">
        <v>579</v>
      </c>
      <c r="C25" s="390"/>
    </row>
    <row r="26" spans="1:3">
      <c r="A26" s="383">
        <v>16</v>
      </c>
      <c r="B26" s="398" t="s">
        <v>580</v>
      </c>
      <c r="C26" s="392">
        <v>0</v>
      </c>
    </row>
    <row r="27" spans="1:3">
      <c r="A27" s="379"/>
      <c r="B27" s="379" t="s">
        <v>581</v>
      </c>
      <c r="C27" s="393"/>
    </row>
    <row r="28" spans="1:3">
      <c r="A28" s="380">
        <v>17</v>
      </c>
      <c r="B28" s="389" t="s">
        <v>582</v>
      </c>
      <c r="C28" s="390">
        <v>240254.98</v>
      </c>
    </row>
    <row r="29" spans="1:3">
      <c r="A29" s="380">
        <v>18</v>
      </c>
      <c r="B29" s="389" t="s">
        <v>583</v>
      </c>
      <c r="C29" s="390">
        <v>-75286.782000000007</v>
      </c>
    </row>
    <row r="30" spans="1:3">
      <c r="A30" s="383">
        <v>19</v>
      </c>
      <c r="B30" s="398" t="s">
        <v>584</v>
      </c>
      <c r="C30" s="392">
        <v>164968.198</v>
      </c>
    </row>
    <row r="31" spans="1:3">
      <c r="A31" s="384"/>
      <c r="B31" s="379" t="s">
        <v>585</v>
      </c>
      <c r="C31" s="393"/>
    </row>
    <row r="32" spans="1:3">
      <c r="A32" s="380" t="s">
        <v>586</v>
      </c>
      <c r="B32" s="394" t="s">
        <v>587</v>
      </c>
      <c r="C32" s="400"/>
    </row>
    <row r="33" spans="1:3">
      <c r="A33" s="380" t="s">
        <v>588</v>
      </c>
      <c r="B33" s="395" t="s">
        <v>589</v>
      </c>
      <c r="C33" s="400"/>
    </row>
    <row r="34" spans="1:3">
      <c r="A34" s="379"/>
      <c r="B34" s="379" t="s">
        <v>590</v>
      </c>
      <c r="C34" s="393"/>
    </row>
    <row r="35" spans="1:3">
      <c r="A35" s="383">
        <v>20</v>
      </c>
      <c r="B35" s="398" t="s">
        <v>89</v>
      </c>
      <c r="C35" s="392">
        <v>48994240.769999996</v>
      </c>
    </row>
    <row r="36" spans="1:3">
      <c r="A36" s="383">
        <v>21</v>
      </c>
      <c r="B36" s="398" t="s">
        <v>591</v>
      </c>
      <c r="C36" s="392">
        <v>92583999.838000029</v>
      </c>
    </row>
    <row r="37" spans="1:3">
      <c r="A37" s="385"/>
      <c r="B37" s="385" t="s">
        <v>556</v>
      </c>
      <c r="C37" s="393"/>
    </row>
    <row r="38" spans="1:3">
      <c r="A38" s="383">
        <v>22</v>
      </c>
      <c r="B38" s="398" t="s">
        <v>556</v>
      </c>
      <c r="C38" s="626">
        <v>0.52918690978709348</v>
      </c>
    </row>
    <row r="39" spans="1:3">
      <c r="A39" s="385"/>
      <c r="B39" s="385" t="s">
        <v>592</v>
      </c>
      <c r="C39" s="393"/>
    </row>
    <row r="40" spans="1:3">
      <c r="A40" s="386" t="s">
        <v>593</v>
      </c>
      <c r="B40" s="394" t="s">
        <v>594</v>
      </c>
      <c r="C40" s="400"/>
    </row>
    <row r="41" spans="1:3">
      <c r="A41" s="387" t="s">
        <v>595</v>
      </c>
      <c r="B41" s="395" t="s">
        <v>596</v>
      </c>
      <c r="C41" s="400"/>
    </row>
    <row r="43" spans="1:3">
      <c r="B43" s="414" t="s">
        <v>610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9.9978637043366805E-2"/>
  </sheetPr>
  <dimension ref="A1:G42"/>
  <sheetViews>
    <sheetView zoomScale="90" zoomScaleNormal="90" workbookViewId="0">
      <pane xSplit="2" ySplit="6" topLeftCell="C18" activePane="bottomRight" state="frozen"/>
      <selection pane="topRight" activeCell="C1" sqref="C1"/>
      <selection pane="bottomLeft" activeCell="A7" sqref="A7"/>
      <selection pane="bottomRight" activeCell="L31" sqref="K31:L32"/>
    </sheetView>
  </sheetViews>
  <sheetFormatPr defaultRowHeight="15"/>
  <cols>
    <col min="1" max="1" width="9.85546875" style="1" bestFit="1" customWidth="1"/>
    <col min="2" max="2" width="82.7109375" style="17" customWidth="1"/>
    <col min="3" max="7" width="17.5703125" style="1" customWidth="1"/>
  </cols>
  <sheetData>
    <row r="1" spans="1:7">
      <c r="A1" s="1" t="s">
        <v>188</v>
      </c>
      <c r="B1" s="1" t="str">
        <f>Info!C2</f>
        <v>სს სილქ როუდ ბანკი</v>
      </c>
    </row>
    <row r="2" spans="1:7">
      <c r="A2" s="1" t="s">
        <v>189</v>
      </c>
      <c r="B2" s="447">
        <f>'1. key ratios'!B2</f>
        <v>44377</v>
      </c>
    </row>
    <row r="3" spans="1:7">
      <c r="B3" s="447"/>
    </row>
    <row r="4" spans="1:7" ht="15.75" thickBot="1">
      <c r="A4" s="1" t="s">
        <v>658</v>
      </c>
      <c r="B4" s="280" t="s">
        <v>623</v>
      </c>
    </row>
    <row r="5" spans="1:7">
      <c r="A5" s="451"/>
      <c r="B5" s="452"/>
      <c r="C5" s="694" t="s">
        <v>624</v>
      </c>
      <c r="D5" s="694"/>
      <c r="E5" s="694"/>
      <c r="F5" s="694"/>
      <c r="G5" s="695" t="s">
        <v>625</v>
      </c>
    </row>
    <row r="6" spans="1:7">
      <c r="A6" s="453"/>
      <c r="B6" s="454"/>
      <c r="C6" s="455" t="s">
        <v>626</v>
      </c>
      <c r="D6" s="455" t="s">
        <v>627</v>
      </c>
      <c r="E6" s="455" t="s">
        <v>628</v>
      </c>
      <c r="F6" s="455" t="s">
        <v>629</v>
      </c>
      <c r="G6" s="696"/>
    </row>
    <row r="7" spans="1:7">
      <c r="A7" s="456"/>
      <c r="B7" s="457" t="s">
        <v>630</v>
      </c>
      <c r="C7" s="458"/>
      <c r="D7" s="458"/>
      <c r="E7" s="458"/>
      <c r="F7" s="458"/>
      <c r="G7" s="459"/>
    </row>
    <row r="8" spans="1:7">
      <c r="A8" s="460">
        <v>1</v>
      </c>
      <c r="B8" s="461" t="s">
        <v>631</v>
      </c>
      <c r="C8" s="462">
        <v>48994240.769999996</v>
      </c>
      <c r="D8" s="462">
        <v>0</v>
      </c>
      <c r="E8" s="462"/>
      <c r="F8" s="462">
        <v>1937432.07</v>
      </c>
      <c r="G8" s="463">
        <v>50931672.839999996</v>
      </c>
    </row>
    <row r="9" spans="1:7">
      <c r="A9" s="460">
        <v>2</v>
      </c>
      <c r="B9" s="464" t="s">
        <v>88</v>
      </c>
      <c r="C9" s="462">
        <v>48994240.769999996</v>
      </c>
      <c r="D9" s="462"/>
      <c r="E9" s="462"/>
      <c r="F9" s="462"/>
      <c r="G9" s="463">
        <v>48994240.769999996</v>
      </c>
    </row>
    <row r="10" spans="1:7">
      <c r="A10" s="460">
        <v>3</v>
      </c>
      <c r="B10" s="464" t="s">
        <v>632</v>
      </c>
      <c r="C10" s="465"/>
      <c r="D10" s="465"/>
      <c r="E10" s="465"/>
      <c r="F10" s="462">
        <v>1937432.07</v>
      </c>
      <c r="G10" s="463">
        <v>1937432.07</v>
      </c>
    </row>
    <row r="11" spans="1:7" ht="26.25">
      <c r="A11" s="460">
        <v>4</v>
      </c>
      <c r="B11" s="461" t="s">
        <v>633</v>
      </c>
      <c r="C11" s="462">
        <v>2172916.63</v>
      </c>
      <c r="D11" s="462">
        <v>39305.980000000003</v>
      </c>
      <c r="E11" s="462">
        <v>137661.66</v>
      </c>
      <c r="F11" s="462">
        <v>0</v>
      </c>
      <c r="G11" s="463">
        <v>2187497.5299999998</v>
      </c>
    </row>
    <row r="12" spans="1:7">
      <c r="A12" s="460">
        <v>5</v>
      </c>
      <c r="B12" s="464" t="s">
        <v>634</v>
      </c>
      <c r="C12" s="462">
        <v>2073155.46</v>
      </c>
      <c r="D12" s="466">
        <v>39305.980000000003</v>
      </c>
      <c r="E12" s="462">
        <v>137661.66</v>
      </c>
      <c r="F12" s="462">
        <v>0</v>
      </c>
      <c r="G12" s="463">
        <v>2137616.9449999998</v>
      </c>
    </row>
    <row r="13" spans="1:7">
      <c r="A13" s="460">
        <v>6</v>
      </c>
      <c r="B13" s="464" t="s">
        <v>635</v>
      </c>
      <c r="C13" s="462">
        <v>99761.170000000013</v>
      </c>
      <c r="D13" s="466">
        <v>0</v>
      </c>
      <c r="E13" s="462">
        <v>0</v>
      </c>
      <c r="F13" s="462">
        <v>0</v>
      </c>
      <c r="G13" s="463">
        <v>49880.585000000006</v>
      </c>
    </row>
    <row r="14" spans="1:7">
      <c r="A14" s="460">
        <v>7</v>
      </c>
      <c r="B14" s="461" t="s">
        <v>636</v>
      </c>
      <c r="C14" s="462">
        <v>3532928.0300000012</v>
      </c>
      <c r="D14" s="462">
        <v>28777506.109999999</v>
      </c>
      <c r="E14" s="462">
        <v>0</v>
      </c>
      <c r="F14" s="462">
        <v>2032923.6</v>
      </c>
      <c r="G14" s="463">
        <v>2782925.8150000004</v>
      </c>
    </row>
    <row r="15" spans="1:7" ht="51.75">
      <c r="A15" s="460">
        <v>8</v>
      </c>
      <c r="B15" s="464" t="s">
        <v>637</v>
      </c>
      <c r="C15" s="462">
        <v>3532928.0300000012</v>
      </c>
      <c r="D15" s="466"/>
      <c r="E15" s="462">
        <v>0</v>
      </c>
      <c r="F15" s="462">
        <v>2032923.6</v>
      </c>
      <c r="G15" s="463">
        <v>2782925.8150000004</v>
      </c>
    </row>
    <row r="16" spans="1:7" ht="26.25">
      <c r="A16" s="460">
        <v>9</v>
      </c>
      <c r="B16" s="464" t="s">
        <v>638</v>
      </c>
      <c r="C16" s="462"/>
      <c r="D16" s="466">
        <v>28777506.109999999</v>
      </c>
      <c r="E16" s="462"/>
      <c r="F16" s="462"/>
      <c r="G16" s="463">
        <v>0</v>
      </c>
    </row>
    <row r="17" spans="1:7">
      <c r="A17" s="460">
        <v>10</v>
      </c>
      <c r="B17" s="461" t="s">
        <v>639</v>
      </c>
      <c r="C17" s="462"/>
      <c r="D17" s="466"/>
      <c r="E17" s="462"/>
      <c r="F17" s="462"/>
      <c r="G17" s="463">
        <v>0</v>
      </c>
    </row>
    <row r="18" spans="1:7">
      <c r="A18" s="460">
        <v>11</v>
      </c>
      <c r="B18" s="461" t="s">
        <v>95</v>
      </c>
      <c r="C18" s="462">
        <v>4038518.0100000016</v>
      </c>
      <c r="D18" s="466">
        <v>0</v>
      </c>
      <c r="E18" s="462">
        <v>0</v>
      </c>
      <c r="F18" s="462">
        <v>0</v>
      </c>
      <c r="G18" s="463">
        <v>0</v>
      </c>
    </row>
    <row r="19" spans="1:7">
      <c r="A19" s="460">
        <v>12</v>
      </c>
      <c r="B19" s="464" t="s">
        <v>640</v>
      </c>
      <c r="C19" s="465"/>
      <c r="D19" s="466"/>
      <c r="E19" s="462"/>
      <c r="F19" s="462"/>
      <c r="G19" s="463">
        <v>0</v>
      </c>
    </row>
    <row r="20" spans="1:7" ht="26.25">
      <c r="A20" s="460">
        <v>13</v>
      </c>
      <c r="B20" s="464" t="s">
        <v>641</v>
      </c>
      <c r="C20" s="462">
        <v>4038518.0100000016</v>
      </c>
      <c r="D20" s="462"/>
      <c r="E20" s="462"/>
      <c r="F20" s="462"/>
      <c r="G20" s="463">
        <v>0</v>
      </c>
    </row>
    <row r="21" spans="1:7">
      <c r="A21" s="467">
        <v>14</v>
      </c>
      <c r="B21" s="468" t="s">
        <v>642</v>
      </c>
      <c r="C21" s="465"/>
      <c r="D21" s="465"/>
      <c r="E21" s="465"/>
      <c r="F21" s="465"/>
      <c r="G21" s="469">
        <v>55902096.184999995</v>
      </c>
    </row>
    <row r="22" spans="1:7">
      <c r="A22" s="470"/>
      <c r="B22" s="490" t="s">
        <v>643</v>
      </c>
      <c r="C22" s="471"/>
      <c r="D22" s="472"/>
      <c r="E22" s="471"/>
      <c r="F22" s="471"/>
      <c r="G22" s="473"/>
    </row>
    <row r="23" spans="1:7">
      <c r="A23" s="460">
        <v>15</v>
      </c>
      <c r="B23" s="461" t="s">
        <v>491</v>
      </c>
      <c r="C23" s="474">
        <v>29810522.201500006</v>
      </c>
      <c r="D23" s="475">
        <v>30630000</v>
      </c>
      <c r="E23" s="474"/>
      <c r="F23" s="474">
        <v>47404.5</v>
      </c>
      <c r="G23" s="463">
        <v>2507305.9940750003</v>
      </c>
    </row>
    <row r="24" spans="1:7">
      <c r="A24" s="460">
        <v>16</v>
      </c>
      <c r="B24" s="461" t="s">
        <v>644</v>
      </c>
      <c r="C24" s="462">
        <v>2409.5500000000002</v>
      </c>
      <c r="D24" s="466">
        <v>70671</v>
      </c>
      <c r="E24" s="462">
        <v>112152</v>
      </c>
      <c r="F24" s="462">
        <v>11337221.927999999</v>
      </c>
      <c r="G24" s="463">
        <v>9878727.0515500009</v>
      </c>
    </row>
    <row r="25" spans="1:7" ht="26.25">
      <c r="A25" s="460">
        <v>17</v>
      </c>
      <c r="B25" s="464" t="s">
        <v>645</v>
      </c>
      <c r="C25" s="462">
        <v>0</v>
      </c>
      <c r="D25" s="466"/>
      <c r="E25" s="462"/>
      <c r="F25" s="462"/>
      <c r="G25" s="463"/>
    </row>
    <row r="26" spans="1:7" ht="26.25">
      <c r="A26" s="460">
        <v>18</v>
      </c>
      <c r="B26" s="464" t="s">
        <v>646</v>
      </c>
      <c r="C26" s="462">
        <v>2409.5500000000002</v>
      </c>
      <c r="D26" s="466"/>
      <c r="E26" s="462"/>
      <c r="F26" s="462"/>
      <c r="G26" s="463">
        <v>361.4325</v>
      </c>
    </row>
    <row r="27" spans="1:7">
      <c r="A27" s="460">
        <v>19</v>
      </c>
      <c r="B27" s="464" t="s">
        <v>647</v>
      </c>
      <c r="C27" s="462">
        <v>0</v>
      </c>
      <c r="D27" s="466">
        <v>70671</v>
      </c>
      <c r="E27" s="462">
        <v>112152</v>
      </c>
      <c r="F27" s="462">
        <v>8891281</v>
      </c>
      <c r="G27" s="463">
        <v>7649000.3499999996</v>
      </c>
    </row>
    <row r="28" spans="1:7">
      <c r="A28" s="460">
        <v>20</v>
      </c>
      <c r="B28" s="476" t="s">
        <v>648</v>
      </c>
      <c r="C28" s="462"/>
      <c r="D28" s="466"/>
      <c r="E28" s="462"/>
      <c r="F28" s="462"/>
      <c r="G28" s="463"/>
    </row>
    <row r="29" spans="1:7">
      <c r="A29" s="460">
        <v>21</v>
      </c>
      <c r="B29" s="464" t="s">
        <v>649</v>
      </c>
      <c r="C29" s="462"/>
      <c r="D29" s="466"/>
      <c r="E29" s="462"/>
      <c r="F29" s="462"/>
      <c r="G29" s="463">
        <v>0</v>
      </c>
    </row>
    <row r="30" spans="1:7">
      <c r="A30" s="460">
        <v>22</v>
      </c>
      <c r="B30" s="476" t="s">
        <v>648</v>
      </c>
      <c r="C30" s="462"/>
      <c r="D30" s="466"/>
      <c r="E30" s="462"/>
      <c r="F30" s="462"/>
      <c r="G30" s="463"/>
    </row>
    <row r="31" spans="1:7" ht="26.25">
      <c r="A31" s="460">
        <v>23</v>
      </c>
      <c r="B31" s="464" t="s">
        <v>650</v>
      </c>
      <c r="C31" s="462"/>
      <c r="D31" s="466">
        <v>0</v>
      </c>
      <c r="E31" s="462">
        <v>300630.96049999999</v>
      </c>
      <c r="F31" s="462">
        <v>2445940.9280000003</v>
      </c>
      <c r="G31" s="463">
        <v>2229365.2690500002</v>
      </c>
    </row>
    <row r="32" spans="1:7">
      <c r="A32" s="460">
        <v>24</v>
      </c>
      <c r="B32" s="461" t="s">
        <v>651</v>
      </c>
      <c r="C32" s="462"/>
      <c r="D32" s="466"/>
      <c r="E32" s="462"/>
      <c r="F32" s="462"/>
      <c r="G32" s="463"/>
    </row>
    <row r="33" spans="1:7">
      <c r="A33" s="460">
        <v>25</v>
      </c>
      <c r="B33" s="461" t="s">
        <v>165</v>
      </c>
      <c r="C33" s="462">
        <v>9861271.4200000018</v>
      </c>
      <c r="D33" s="462">
        <v>3590275.4958554003</v>
      </c>
      <c r="E33" s="462">
        <v>88229</v>
      </c>
      <c r="F33" s="462">
        <v>5812644.1359765939</v>
      </c>
      <c r="G33" s="463">
        <v>18812754.303904295</v>
      </c>
    </row>
    <row r="34" spans="1:7">
      <c r="A34" s="460">
        <v>26</v>
      </c>
      <c r="B34" s="464" t="s">
        <v>652</v>
      </c>
      <c r="C34" s="465"/>
      <c r="D34" s="466">
        <v>2479487</v>
      </c>
      <c r="E34" s="462"/>
      <c r="F34" s="462"/>
      <c r="G34" s="463">
        <v>2479487</v>
      </c>
    </row>
    <row r="35" spans="1:7">
      <c r="A35" s="460">
        <v>27</v>
      </c>
      <c r="B35" s="464" t="s">
        <v>653</v>
      </c>
      <c r="C35" s="462">
        <v>9861271.4200000018</v>
      </c>
      <c r="D35" s="466">
        <v>1110788.4958554001</v>
      </c>
      <c r="E35" s="462">
        <v>88229</v>
      </c>
      <c r="F35" s="462">
        <v>5812644.1359765939</v>
      </c>
      <c r="G35" s="463">
        <v>16333267.303904295</v>
      </c>
    </row>
    <row r="36" spans="1:7">
      <c r="A36" s="460">
        <v>28</v>
      </c>
      <c r="B36" s="461" t="s">
        <v>654</v>
      </c>
      <c r="C36" s="462"/>
      <c r="D36" s="466">
        <v>115254.98000000001</v>
      </c>
      <c r="E36" s="462"/>
      <c r="F36" s="462">
        <v>125000</v>
      </c>
      <c r="G36" s="463">
        <v>26092.899000000001</v>
      </c>
    </row>
    <row r="37" spans="1:7">
      <c r="A37" s="467">
        <v>29</v>
      </c>
      <c r="B37" s="468" t="s">
        <v>655</v>
      </c>
      <c r="C37" s="465"/>
      <c r="D37" s="465"/>
      <c r="E37" s="465"/>
      <c r="F37" s="465"/>
      <c r="G37" s="469">
        <v>31224880.248529296</v>
      </c>
    </row>
    <row r="38" spans="1:7">
      <c r="A38" s="456"/>
      <c r="B38" s="477"/>
      <c r="C38" s="478"/>
      <c r="D38" s="478"/>
      <c r="E38" s="478"/>
      <c r="F38" s="478"/>
      <c r="G38" s="479"/>
    </row>
    <row r="39" spans="1:7" ht="15.75" thickBot="1">
      <c r="A39" s="480">
        <v>30</v>
      </c>
      <c r="B39" s="481" t="s">
        <v>623</v>
      </c>
      <c r="C39" s="329"/>
      <c r="D39" s="309"/>
      <c r="E39" s="309"/>
      <c r="F39" s="482"/>
      <c r="G39" s="483">
        <v>1.7903061834042744</v>
      </c>
    </row>
    <row r="42" spans="1:7" ht="39">
      <c r="B42" s="17" t="s">
        <v>656</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G51"/>
  <sheetViews>
    <sheetView zoomScale="85" zoomScaleNormal="85" workbookViewId="0">
      <pane xSplit="1" ySplit="5" topLeftCell="B6" activePane="bottomRight" state="frozen"/>
      <selection pane="topRight" activeCell="B1" sqref="B1"/>
      <selection pane="bottomLeft" activeCell="A6" sqref="A6"/>
      <selection pane="bottomRight" activeCell="C48" sqref="C8:G48"/>
    </sheetView>
  </sheetViews>
  <sheetFormatPr defaultRowHeight="15.75"/>
  <cols>
    <col min="1" max="1" width="9.5703125" style="14" bestFit="1" customWidth="1"/>
    <col min="2" max="2" width="88.28515625" style="12" customWidth="1"/>
    <col min="3" max="3" width="12.7109375" style="12" customWidth="1"/>
    <col min="4" max="7" width="12.7109375" style="1" customWidth="1"/>
    <col min="8" max="13" width="6.7109375" customWidth="1"/>
  </cols>
  <sheetData>
    <row r="1" spans="1:7">
      <c r="A1" s="13" t="s">
        <v>188</v>
      </c>
      <c r="B1" s="413" t="str">
        <f>Info!C2</f>
        <v>სს სილქ როუდ ბანკი</v>
      </c>
    </row>
    <row r="2" spans="1:7">
      <c r="A2" s="13" t="s">
        <v>189</v>
      </c>
      <c r="B2" s="430">
        <v>44377</v>
      </c>
    </row>
    <row r="3" spans="1:7">
      <c r="A3" s="13"/>
    </row>
    <row r="4" spans="1:7" ht="16.5" thickBot="1">
      <c r="A4" s="58" t="s">
        <v>404</v>
      </c>
      <c r="B4" s="187" t="s">
        <v>223</v>
      </c>
      <c r="C4" s="188"/>
      <c r="D4" s="189"/>
      <c r="E4" s="189"/>
      <c r="F4" s="189"/>
      <c r="G4" s="189"/>
    </row>
    <row r="5" spans="1:7" ht="15">
      <c r="A5" s="286" t="s">
        <v>26</v>
      </c>
      <c r="B5" s="287"/>
      <c r="C5" s="431" t="str">
        <f>INT((MONTH($B$2))/3)&amp;"Q"&amp;"-"&amp;YEAR($B$2)</f>
        <v>2Q-2021</v>
      </c>
      <c r="D5" s="431" t="str">
        <f>IF(INT(MONTH($B$2))=3, "4"&amp;"Q"&amp;"-"&amp;YEAR($B$2)-1, IF(INT(MONTH($B$2))=6, "1"&amp;"Q"&amp;"-"&amp;YEAR($B$2), IF(INT(MONTH($B$2))=9, "2"&amp;"Q"&amp;"-"&amp;YEAR($B$2),IF(INT(MONTH($B$2))=12, "3"&amp;"Q"&amp;"-"&amp;YEAR($B$2), 0))))</f>
        <v>1Q-2021</v>
      </c>
      <c r="E5" s="431" t="str">
        <f>IF(INT(MONTH($B$2))=3, "3"&amp;"Q"&amp;"-"&amp;YEAR($B$2)-1, IF(INT(MONTH($B$2))=6, "4"&amp;"Q"&amp;"-"&amp;YEAR($B$2)-1, IF(INT(MONTH($B$2))=9, "1"&amp;"Q"&amp;"-"&amp;YEAR($B$2),IF(INT(MONTH($B$2))=12, "2"&amp;"Q"&amp;"-"&amp;YEAR($B$2), 0))))</f>
        <v>4Q-2020</v>
      </c>
      <c r="F5" s="431" t="str">
        <f>IF(INT(MONTH($B$2))=3, "2"&amp;"Q"&amp;"-"&amp;YEAR($B$2)-1, IF(INT(MONTH($B$2))=6, "3"&amp;"Q"&amp;"-"&amp;YEAR($B$2)-1, IF(INT(MONTH($B$2))=9, "4"&amp;"Q"&amp;"-"&amp;YEAR($B$2)-1,IF(INT(MONTH($B$2))=12, "1"&amp;"Q"&amp;"-"&amp;YEAR($B$2), 0))))</f>
        <v>3Q-2020</v>
      </c>
      <c r="G5" s="432" t="str">
        <f>IF(INT(MONTH($B$2))=3, "1"&amp;"Q"&amp;"-"&amp;YEAR($B$2)-1, IF(INT(MONTH($B$2))=6, "2"&amp;"Q"&amp;"-"&amp;YEAR($B$2)-1, IF(INT(MONTH($B$2))=9, "3"&amp;"Q"&amp;"-"&amp;YEAR($B$2)-1,IF(INT(MONTH($B$2))=12, "4"&amp;"Q"&amp;"-"&amp;YEAR($B$2)-1, 0))))</f>
        <v>2Q-2020</v>
      </c>
    </row>
    <row r="6" spans="1:7" ht="15">
      <c r="A6" s="433"/>
      <c r="B6" s="434" t="s">
        <v>186</v>
      </c>
      <c r="C6" s="288"/>
      <c r="D6" s="288"/>
      <c r="E6" s="288"/>
      <c r="F6" s="288"/>
      <c r="G6" s="289"/>
    </row>
    <row r="7" spans="1:7" ht="15">
      <c r="A7" s="433"/>
      <c r="B7" s="435" t="s">
        <v>190</v>
      </c>
      <c r="C7" s="288"/>
      <c r="D7" s="288"/>
      <c r="E7" s="288"/>
      <c r="F7" s="288"/>
      <c r="G7" s="289"/>
    </row>
    <row r="8" spans="1:7" ht="15">
      <c r="A8" s="416">
        <v>1</v>
      </c>
      <c r="B8" s="417" t="s">
        <v>23</v>
      </c>
      <c r="C8" s="436">
        <v>48994240.769999996</v>
      </c>
      <c r="D8" s="437">
        <v>48030224.949999996</v>
      </c>
      <c r="E8" s="437">
        <v>49015556.859999999</v>
      </c>
      <c r="F8" s="437">
        <v>50436147.519999996</v>
      </c>
      <c r="G8" s="438">
        <v>50435649.060000002</v>
      </c>
    </row>
    <row r="9" spans="1:7" ht="15">
      <c r="A9" s="416">
        <v>2</v>
      </c>
      <c r="B9" s="417" t="s">
        <v>89</v>
      </c>
      <c r="C9" s="436">
        <v>48994240.769999996</v>
      </c>
      <c r="D9" s="437">
        <v>48030224.949999996</v>
      </c>
      <c r="E9" s="437">
        <v>49015556.859999999</v>
      </c>
      <c r="F9" s="437">
        <v>50436147.519999996</v>
      </c>
      <c r="G9" s="438">
        <v>50435649.060000002</v>
      </c>
    </row>
    <row r="10" spans="1:7" ht="15">
      <c r="A10" s="416">
        <v>3</v>
      </c>
      <c r="B10" s="417" t="s">
        <v>88</v>
      </c>
      <c r="C10" s="436">
        <v>49180119.979999997</v>
      </c>
      <c r="D10" s="437">
        <v>48212430.529999994</v>
      </c>
      <c r="E10" s="437">
        <v>49189598.670000002</v>
      </c>
      <c r="F10" s="437">
        <v>50628192.069999993</v>
      </c>
      <c r="G10" s="438">
        <v>50629355</v>
      </c>
    </row>
    <row r="11" spans="1:7" ht="15">
      <c r="A11" s="416">
        <v>4</v>
      </c>
      <c r="B11" s="417" t="s">
        <v>614</v>
      </c>
      <c r="C11" s="436">
        <v>5689129.5554804113</v>
      </c>
      <c r="D11" s="437">
        <v>3721596.4491270822</v>
      </c>
      <c r="E11" s="437">
        <v>3669053.9387969607</v>
      </c>
      <c r="F11" s="437">
        <v>3966908.3605011906</v>
      </c>
      <c r="G11" s="438">
        <v>4090759.1320406282</v>
      </c>
    </row>
    <row r="12" spans="1:7" ht="15">
      <c r="A12" s="416">
        <v>5</v>
      </c>
      <c r="B12" s="417" t="s">
        <v>615</v>
      </c>
      <c r="C12" s="436">
        <v>7585739.6874565352</v>
      </c>
      <c r="D12" s="437">
        <v>4962381.6974553932</v>
      </c>
      <c r="E12" s="437">
        <v>4892317.5833932431</v>
      </c>
      <c r="F12" s="437">
        <v>5289525.1620051712</v>
      </c>
      <c r="G12" s="438">
        <v>5454659.0033313362</v>
      </c>
    </row>
    <row r="13" spans="1:7" ht="15">
      <c r="A13" s="416">
        <v>6</v>
      </c>
      <c r="B13" s="417" t="s">
        <v>616</v>
      </c>
      <c r="C13" s="436">
        <v>14230476.649601668</v>
      </c>
      <c r="D13" s="437">
        <v>12571356.698550938</v>
      </c>
      <c r="E13" s="437">
        <v>11863864.133874578</v>
      </c>
      <c r="F13" s="437">
        <v>12913310.615375604</v>
      </c>
      <c r="G13" s="438">
        <v>13295941.465792518</v>
      </c>
    </row>
    <row r="14" spans="1:7" ht="15">
      <c r="A14" s="433"/>
      <c r="B14" s="434" t="s">
        <v>618</v>
      </c>
      <c r="C14" s="288"/>
      <c r="D14" s="288"/>
      <c r="E14" s="288"/>
      <c r="F14" s="288"/>
      <c r="G14" s="289"/>
    </row>
    <row r="15" spans="1:7" ht="15" customHeight="1">
      <c r="A15" s="416">
        <v>7</v>
      </c>
      <c r="B15" s="417" t="s">
        <v>617</v>
      </c>
      <c r="C15" s="439">
        <v>66750700.426331006</v>
      </c>
      <c r="D15" s="437">
        <v>54689751.944623999</v>
      </c>
      <c r="E15" s="437">
        <v>56341137.09237846</v>
      </c>
      <c r="F15" s="437">
        <v>60342059.507699989</v>
      </c>
      <c r="G15" s="438">
        <v>62357822.941831999</v>
      </c>
    </row>
    <row r="16" spans="1:7" ht="15">
      <c r="A16" s="433"/>
      <c r="B16" s="434" t="s">
        <v>622</v>
      </c>
      <c r="C16" s="288"/>
      <c r="D16" s="288"/>
      <c r="E16" s="288"/>
      <c r="F16" s="288"/>
      <c r="G16" s="289"/>
    </row>
    <row r="17" spans="1:7" ht="15">
      <c r="A17" s="416"/>
      <c r="B17" s="435" t="s">
        <v>604</v>
      </c>
      <c r="C17" s="288"/>
      <c r="D17" s="288"/>
      <c r="E17" s="288"/>
      <c r="F17" s="288"/>
      <c r="G17" s="289"/>
    </row>
    <row r="18" spans="1:7" ht="15">
      <c r="A18" s="416">
        <v>8</v>
      </c>
      <c r="B18" s="417" t="s">
        <v>612</v>
      </c>
      <c r="C18" s="448">
        <v>0.73398841445974317</v>
      </c>
      <c r="D18" s="449">
        <v>0.87823080636081341</v>
      </c>
      <c r="E18" s="449">
        <v>0.86997812592303136</v>
      </c>
      <c r="F18" s="449">
        <v>0.83583735675385851</v>
      </c>
      <c r="G18" s="450">
        <v>0.80881029324976406</v>
      </c>
    </row>
    <row r="19" spans="1:7" ht="15" customHeight="1">
      <c r="A19" s="416">
        <v>9</v>
      </c>
      <c r="B19" s="417" t="s">
        <v>611</v>
      </c>
      <c r="C19" s="448">
        <v>0.73398841445974317</v>
      </c>
      <c r="D19" s="449">
        <v>0.87823080636081341</v>
      </c>
      <c r="E19" s="449">
        <v>0.86997812592303136</v>
      </c>
      <c r="F19" s="449">
        <v>0.83583735675385851</v>
      </c>
      <c r="G19" s="450">
        <v>0.80881029324976406</v>
      </c>
    </row>
    <row r="20" spans="1:7" ht="15">
      <c r="A20" s="416">
        <v>10</v>
      </c>
      <c r="B20" s="417" t="s">
        <v>613</v>
      </c>
      <c r="C20" s="448">
        <v>0.73677309250525891</v>
      </c>
      <c r="D20" s="449">
        <v>0.88156242834704013</v>
      </c>
      <c r="E20" s="449">
        <v>0.873067197585086</v>
      </c>
      <c r="F20" s="449">
        <v>0.83901995528574147</v>
      </c>
      <c r="G20" s="450">
        <v>0.81191665474318386</v>
      </c>
    </row>
    <row r="21" spans="1:7" ht="15">
      <c r="A21" s="416">
        <v>11</v>
      </c>
      <c r="B21" s="417" t="s">
        <v>614</v>
      </c>
      <c r="C21" s="448">
        <v>8.5229510988565335E-2</v>
      </c>
      <c r="D21" s="449">
        <v>6.80492471952584E-2</v>
      </c>
      <c r="E21" s="449">
        <v>6.5122113754663494E-2</v>
      </c>
      <c r="F21" s="449">
        <v>6.5740354122235264E-2</v>
      </c>
      <c r="G21" s="450">
        <v>6.560137828827875E-2</v>
      </c>
    </row>
    <row r="22" spans="1:7" ht="15">
      <c r="A22" s="416">
        <v>12</v>
      </c>
      <c r="B22" s="417" t="s">
        <v>615</v>
      </c>
      <c r="C22" s="448">
        <v>0.11364284777548499</v>
      </c>
      <c r="D22" s="449">
        <v>9.0736957492146664E-2</v>
      </c>
      <c r="E22" s="449">
        <v>8.6833845319303132E-2</v>
      </c>
      <c r="F22" s="449">
        <v>8.7659009406700766E-2</v>
      </c>
      <c r="G22" s="450">
        <v>8.7473531723830336E-2</v>
      </c>
    </row>
    <row r="23" spans="1:7" ht="15">
      <c r="A23" s="416">
        <v>13</v>
      </c>
      <c r="B23" s="417" t="s">
        <v>616</v>
      </c>
      <c r="C23" s="448">
        <v>0.21318842437177188</v>
      </c>
      <c r="D23" s="449">
        <v>0.22986677122397703</v>
      </c>
      <c r="E23" s="449">
        <v>0.21057196830128339</v>
      </c>
      <c r="F23" s="449">
        <v>0.2140018209641617</v>
      </c>
      <c r="G23" s="450">
        <v>0.21322010356575638</v>
      </c>
    </row>
    <row r="24" spans="1:7" ht="15">
      <c r="A24" s="433"/>
      <c r="B24" s="434" t="s">
        <v>6</v>
      </c>
      <c r="C24" s="288"/>
      <c r="D24" s="288"/>
      <c r="E24" s="288"/>
      <c r="F24" s="288"/>
      <c r="G24" s="289"/>
    </row>
    <row r="25" spans="1:7" ht="15" customHeight="1">
      <c r="A25" s="440">
        <v>14</v>
      </c>
      <c r="B25" s="441" t="s">
        <v>7</v>
      </c>
      <c r="C25" s="592">
        <v>6.300658041975149E-2</v>
      </c>
      <c r="D25" s="593">
        <v>6.5206076243806227E-2</v>
      </c>
      <c r="E25" s="593">
        <v>6.3531888575918877E-2</v>
      </c>
      <c r="F25" s="593">
        <v>6.2493208670033946E-2</v>
      </c>
      <c r="G25" s="594">
        <v>5.9689571635201791E-2</v>
      </c>
    </row>
    <row r="26" spans="1:7" ht="15">
      <c r="A26" s="440">
        <v>15</v>
      </c>
      <c r="B26" s="441" t="s">
        <v>8</v>
      </c>
      <c r="C26" s="592">
        <v>2.1178849671432853E-2</v>
      </c>
      <c r="D26" s="593">
        <v>1.7688829538469113E-2</v>
      </c>
      <c r="E26" s="593">
        <v>1.7119923855720236E-2</v>
      </c>
      <c r="F26" s="593">
        <v>1.4835958246256036E-2</v>
      </c>
      <c r="G26" s="594">
        <v>1.2002464352917781E-2</v>
      </c>
    </row>
    <row r="27" spans="1:7" ht="15">
      <c r="A27" s="440">
        <v>16</v>
      </c>
      <c r="B27" s="441" t="s">
        <v>9</v>
      </c>
      <c r="C27" s="592">
        <v>1.9565139738882846E-2</v>
      </c>
      <c r="D27" s="593">
        <v>2.1386115670392114E-2</v>
      </c>
      <c r="E27" s="593">
        <v>-2.3244613168104757E-2</v>
      </c>
      <c r="F27" s="593">
        <v>-3.1245167158823011E-2</v>
      </c>
      <c r="G27" s="594">
        <v>3.3843476328240141E-2</v>
      </c>
    </row>
    <row r="28" spans="1:7" ht="15">
      <c r="A28" s="440">
        <v>17</v>
      </c>
      <c r="B28" s="441" t="s">
        <v>224</v>
      </c>
      <c r="C28" s="592">
        <v>4.1827730748318637E-2</v>
      </c>
      <c r="D28" s="593">
        <v>4.7517246705337107E-2</v>
      </c>
      <c r="E28" s="593">
        <v>4.6411964720198644E-2</v>
      </c>
      <c r="F28" s="593">
        <v>4.7657250423777907E-2</v>
      </c>
      <c r="G28" s="594">
        <v>4.7687107282284008E-2</v>
      </c>
    </row>
    <row r="29" spans="1:7" ht="15">
      <c r="A29" s="440">
        <v>18</v>
      </c>
      <c r="B29" s="441" t="s">
        <v>10</v>
      </c>
      <c r="C29" s="592">
        <v>5.2590344482301068E-3</v>
      </c>
      <c r="D29" s="593">
        <v>-4.7226773251644504E-2</v>
      </c>
      <c r="E29" s="593">
        <v>-1.3522450765508351E-2</v>
      </c>
      <c r="F29" s="593">
        <v>3.7322350086022998E-3</v>
      </c>
      <c r="G29" s="594">
        <v>5.8108957301462672E-3</v>
      </c>
    </row>
    <row r="30" spans="1:7" ht="15">
      <c r="A30" s="440">
        <v>19</v>
      </c>
      <c r="B30" s="441" t="s">
        <v>11</v>
      </c>
      <c r="C30" s="592">
        <v>8.4385839783986099E-3</v>
      </c>
      <c r="D30" s="593">
        <v>-7.1949456813684018E-2</v>
      </c>
      <c r="E30" s="593">
        <v>-2.1448728953931434E-2</v>
      </c>
      <c r="F30" s="593">
        <v>5.9441720109621272E-3</v>
      </c>
      <c r="G30" s="594">
        <v>9.2100637314179081E-3</v>
      </c>
    </row>
    <row r="31" spans="1:7" ht="15">
      <c r="A31" s="433"/>
      <c r="B31" s="434" t="s">
        <v>12</v>
      </c>
      <c r="C31" s="288"/>
      <c r="D31" s="288"/>
      <c r="E31" s="288"/>
      <c r="F31" s="288"/>
      <c r="G31" s="289"/>
    </row>
    <row r="32" spans="1:7" ht="15">
      <c r="A32" s="440">
        <v>20</v>
      </c>
      <c r="B32" s="441" t="s">
        <v>13</v>
      </c>
      <c r="C32" s="592">
        <v>0.24475507830196283</v>
      </c>
      <c r="D32" s="593">
        <v>0.2580454347889839</v>
      </c>
      <c r="E32" s="593">
        <v>0.26667916827889038</v>
      </c>
      <c r="F32" s="593">
        <v>0.281099520365931</v>
      </c>
      <c r="G32" s="594">
        <v>0.18820128553928903</v>
      </c>
    </row>
    <row r="33" spans="1:7" ht="15" customHeight="1">
      <c r="A33" s="440">
        <v>21</v>
      </c>
      <c r="B33" s="441" t="s">
        <v>14</v>
      </c>
      <c r="C33" s="592">
        <v>0.1104944961222218</v>
      </c>
      <c r="D33" s="593">
        <v>0.11378055479573464</v>
      </c>
      <c r="E33" s="593">
        <v>0.11435879671425289</v>
      </c>
      <c r="F33" s="593">
        <v>0.15777041888787344</v>
      </c>
      <c r="G33" s="594">
        <v>0.1511711312064874</v>
      </c>
    </row>
    <row r="34" spans="1:7" ht="15">
      <c r="A34" s="440">
        <v>22</v>
      </c>
      <c r="B34" s="441" t="s">
        <v>15</v>
      </c>
      <c r="C34" s="592">
        <v>0.31342616527967693</v>
      </c>
      <c r="D34" s="593">
        <v>0.33916287116894367</v>
      </c>
      <c r="E34" s="593">
        <v>0.337750209407014</v>
      </c>
      <c r="F34" s="593">
        <v>0.36649184392218587</v>
      </c>
      <c r="G34" s="594">
        <v>0.34311294364935713</v>
      </c>
    </row>
    <row r="35" spans="1:7" ht="15" customHeight="1">
      <c r="A35" s="440">
        <v>23</v>
      </c>
      <c r="B35" s="441" t="s">
        <v>16</v>
      </c>
      <c r="C35" s="592">
        <v>0.19914981700949014</v>
      </c>
      <c r="D35" s="593">
        <v>0.10767649829313319</v>
      </c>
      <c r="E35" s="593">
        <v>0.11575045836836298</v>
      </c>
      <c r="F35" s="593">
        <v>0.13991345691766446</v>
      </c>
      <c r="G35" s="594">
        <v>0.13747137343370538</v>
      </c>
    </row>
    <row r="36" spans="1:7" ht="15">
      <c r="A36" s="440">
        <v>24</v>
      </c>
      <c r="B36" s="441" t="s">
        <v>17</v>
      </c>
      <c r="C36" s="592">
        <v>3.0181514125398035E-2</v>
      </c>
      <c r="D36" s="593">
        <v>3.3271506398887415E-2</v>
      </c>
      <c r="E36" s="593">
        <v>-0.1909705642415622</v>
      </c>
      <c r="F36" s="593">
        <v>-5.7291020219198983E-2</v>
      </c>
      <c r="G36" s="594">
        <v>-6.5715087172363892E-2</v>
      </c>
    </row>
    <row r="37" spans="1:7" ht="15" customHeight="1">
      <c r="A37" s="433"/>
      <c r="B37" s="434" t="s">
        <v>18</v>
      </c>
      <c r="C37" s="288"/>
      <c r="D37" s="288"/>
      <c r="E37" s="288"/>
      <c r="F37" s="288"/>
      <c r="G37" s="289"/>
    </row>
    <row r="38" spans="1:7" ht="15" customHeight="1">
      <c r="A38" s="440">
        <v>25</v>
      </c>
      <c r="B38" s="441" t="s">
        <v>19</v>
      </c>
      <c r="C38" s="592">
        <v>0.38187034498274303</v>
      </c>
      <c r="D38" s="592">
        <v>0.44122710019382411</v>
      </c>
      <c r="E38" s="592">
        <v>0.60364736816434872</v>
      </c>
      <c r="F38" s="592">
        <v>0.46661841744872468</v>
      </c>
      <c r="G38" s="595">
        <v>0.42527468380000061</v>
      </c>
    </row>
    <row r="39" spans="1:7" ht="15" customHeight="1">
      <c r="A39" s="440">
        <v>26</v>
      </c>
      <c r="B39" s="441" t="s">
        <v>20</v>
      </c>
      <c r="C39" s="592">
        <v>0.15221198508518563</v>
      </c>
      <c r="D39" s="592">
        <v>0.23523415647568569</v>
      </c>
      <c r="E39" s="592">
        <v>0.25222309265510817</v>
      </c>
      <c r="F39" s="592">
        <v>0.30496004625736545</v>
      </c>
      <c r="G39" s="595">
        <v>0.41399663787420016</v>
      </c>
    </row>
    <row r="40" spans="1:7" ht="15" customHeight="1">
      <c r="A40" s="440">
        <v>27</v>
      </c>
      <c r="B40" s="442" t="s">
        <v>21</v>
      </c>
      <c r="C40" s="592">
        <v>8.0969739021411927E-2</v>
      </c>
      <c r="D40" s="592">
        <v>0.10326360686047392</v>
      </c>
      <c r="E40" s="592">
        <v>8.9678620030018377E-2</v>
      </c>
      <c r="F40" s="592">
        <v>0.18581024135650068</v>
      </c>
      <c r="G40" s="595">
        <v>0.19824251644433763</v>
      </c>
    </row>
    <row r="41" spans="1:7" ht="15" customHeight="1">
      <c r="A41" s="446"/>
      <c r="B41" s="434" t="s">
        <v>525</v>
      </c>
      <c r="C41" s="288"/>
      <c r="D41" s="288"/>
      <c r="E41" s="288"/>
      <c r="F41" s="288"/>
      <c r="G41" s="289"/>
    </row>
    <row r="42" spans="1:7" ht="15" customHeight="1">
      <c r="A42" s="440">
        <v>28</v>
      </c>
      <c r="B42" s="489" t="s">
        <v>509</v>
      </c>
      <c r="C42" s="442">
        <v>53434140.819999993</v>
      </c>
      <c r="D42" s="442">
        <v>38378698.431111112</v>
      </c>
      <c r="E42" s="442">
        <v>46813249.193913043</v>
      </c>
      <c r="F42" s="442">
        <v>54330261.56000001</v>
      </c>
      <c r="G42" s="445">
        <v>41839018.871208787</v>
      </c>
    </row>
    <row r="43" spans="1:7" ht="15">
      <c r="A43" s="440">
        <v>29</v>
      </c>
      <c r="B43" s="441" t="s">
        <v>510</v>
      </c>
      <c r="C43" s="442">
        <v>21568589.341299996</v>
      </c>
      <c r="D43" s="443">
        <v>14454068.32525</v>
      </c>
      <c r="E43" s="443">
        <v>19808315.129049994</v>
      </c>
      <c r="F43" s="443">
        <v>21031927.905399993</v>
      </c>
      <c r="G43" s="444">
        <v>21201122.8517</v>
      </c>
    </row>
    <row r="44" spans="1:7" ht="15">
      <c r="A44" s="484">
        <v>30</v>
      </c>
      <c r="B44" s="485" t="s">
        <v>508</v>
      </c>
      <c r="C44" s="592">
        <v>2.4774054517178441</v>
      </c>
      <c r="D44" s="592">
        <v>2.6552177260755623</v>
      </c>
      <c r="E44" s="592">
        <v>2.363313027328549</v>
      </c>
      <c r="F44" s="592">
        <v>2.5832278336238779</v>
      </c>
      <c r="G44" s="595">
        <v>1.9734341036495597</v>
      </c>
    </row>
    <row r="45" spans="1:7" ht="15">
      <c r="A45" s="484"/>
      <c r="B45" s="434" t="s">
        <v>623</v>
      </c>
      <c r="C45" s="288"/>
      <c r="D45" s="288"/>
      <c r="E45" s="288"/>
      <c r="F45" s="288"/>
      <c r="G45" s="289"/>
    </row>
    <row r="46" spans="1:7" ht="15">
      <c r="A46" s="484">
        <v>31</v>
      </c>
      <c r="B46" s="485" t="s">
        <v>630</v>
      </c>
      <c r="C46" s="486">
        <v>55902096.184999995</v>
      </c>
      <c r="D46" s="487">
        <v>55172310.281499989</v>
      </c>
      <c r="E46" s="487">
        <v>55397951.920499995</v>
      </c>
      <c r="F46" s="487"/>
      <c r="G46" s="488"/>
    </row>
    <row r="47" spans="1:7" ht="15">
      <c r="A47" s="484">
        <v>32</v>
      </c>
      <c r="B47" s="485" t="s">
        <v>643</v>
      </c>
      <c r="C47" s="486">
        <v>31224880.248529296</v>
      </c>
      <c r="D47" s="487">
        <v>28419948.975447744</v>
      </c>
      <c r="E47" s="487">
        <v>29492663.440779965</v>
      </c>
      <c r="F47" s="487"/>
      <c r="G47" s="488"/>
    </row>
    <row r="48" spans="1:7" thickBot="1">
      <c r="A48" s="106">
        <v>33</v>
      </c>
      <c r="B48" s="219" t="s">
        <v>657</v>
      </c>
      <c r="C48" s="596">
        <v>1.7903061834042744</v>
      </c>
      <c r="D48" s="597">
        <v>1.9413233404874815</v>
      </c>
      <c r="E48" s="597">
        <v>1.8783638185726008</v>
      </c>
      <c r="F48" s="220"/>
      <c r="G48" s="221"/>
    </row>
    <row r="49" spans="1:2">
      <c r="A49" s="15"/>
    </row>
    <row r="50" spans="1:2" ht="39.75">
      <c r="B50" s="17" t="s">
        <v>603</v>
      </c>
    </row>
    <row r="51" spans="1:2" ht="65.25">
      <c r="B51" s="345" t="s">
        <v>524</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6"/>
  <sheetViews>
    <sheetView showGridLines="0" zoomScale="70" zoomScaleNormal="70" workbookViewId="0">
      <selection activeCell="H1" sqref="A1:H1048576"/>
    </sheetView>
  </sheetViews>
  <sheetFormatPr defaultColWidth="9.28515625" defaultRowHeight="12.75"/>
  <cols>
    <col min="1" max="1" width="11.7109375" style="495" bestFit="1" customWidth="1"/>
    <col min="2" max="2" width="105.28515625" style="495" bestFit="1" customWidth="1"/>
    <col min="3" max="3" width="13.7109375" style="495" bestFit="1" customWidth="1"/>
    <col min="4" max="4" width="20.28515625" style="495" customWidth="1"/>
    <col min="5" max="5" width="17.28515625" style="495" bestFit="1" customWidth="1"/>
    <col min="6" max="6" width="13.7109375" style="495" customWidth="1"/>
    <col min="7" max="7" width="17.85546875" style="495" customWidth="1"/>
    <col min="8" max="8" width="18.140625" style="495" customWidth="1"/>
    <col min="9" max="16384" width="9.28515625" style="495"/>
  </cols>
  <sheetData>
    <row r="1" spans="1:8">
      <c r="A1" s="494" t="s">
        <v>188</v>
      </c>
    </row>
    <row r="2" spans="1:8">
      <c r="A2" s="494" t="s">
        <v>189</v>
      </c>
    </row>
    <row r="3" spans="1:8">
      <c r="A3" s="496" t="s">
        <v>663</v>
      </c>
      <c r="B3" s="497">
        <f>'1. key ratios'!B2</f>
        <v>44377</v>
      </c>
    </row>
    <row r="5" spans="1:8">
      <c r="A5" s="697" t="s">
        <v>664</v>
      </c>
      <c r="B5" s="698"/>
      <c r="C5" s="703" t="s">
        <v>665</v>
      </c>
      <c r="D5" s="704"/>
      <c r="E5" s="704"/>
      <c r="F5" s="704"/>
      <c r="G5" s="704"/>
      <c r="H5" s="705"/>
    </row>
    <row r="6" spans="1:8">
      <c r="A6" s="699"/>
      <c r="B6" s="700"/>
      <c r="C6" s="706"/>
      <c r="D6" s="707"/>
      <c r="E6" s="707"/>
      <c r="F6" s="707"/>
      <c r="G6" s="707"/>
      <c r="H6" s="708"/>
    </row>
    <row r="7" spans="1:8" ht="25.5">
      <c r="A7" s="701"/>
      <c r="B7" s="702"/>
      <c r="C7" s="498" t="s">
        <v>666</v>
      </c>
      <c r="D7" s="498" t="s">
        <v>667</v>
      </c>
      <c r="E7" s="498" t="s">
        <v>668</v>
      </c>
      <c r="F7" s="498" t="s">
        <v>669</v>
      </c>
      <c r="G7" s="498" t="s">
        <v>941</v>
      </c>
      <c r="H7" s="498" t="s">
        <v>68</v>
      </c>
    </row>
    <row r="8" spans="1:8">
      <c r="A8" s="499">
        <v>1</v>
      </c>
      <c r="B8" s="500" t="s">
        <v>216</v>
      </c>
      <c r="C8" s="501">
        <v>113980.22</v>
      </c>
      <c r="D8" s="501">
        <v>10416856.350000009</v>
      </c>
      <c r="E8" s="501">
        <v>18186213</v>
      </c>
      <c r="F8" s="501">
        <v>16811023</v>
      </c>
      <c r="G8" s="501">
        <v>0</v>
      </c>
      <c r="H8" s="501">
        <v>45528072.570000008</v>
      </c>
    </row>
    <row r="9" spans="1:8">
      <c r="A9" s="499">
        <v>2</v>
      </c>
      <c r="B9" s="500" t="s">
        <v>217</v>
      </c>
      <c r="C9" s="501"/>
      <c r="D9" s="501">
        <v>0</v>
      </c>
      <c r="E9" s="501"/>
      <c r="F9" s="501"/>
      <c r="G9" s="501"/>
      <c r="H9" s="501">
        <v>0</v>
      </c>
    </row>
    <row r="10" spans="1:8">
      <c r="A10" s="499">
        <v>3</v>
      </c>
      <c r="B10" s="500" t="s">
        <v>218</v>
      </c>
      <c r="C10" s="501"/>
      <c r="D10" s="501">
        <v>0</v>
      </c>
      <c r="E10" s="501"/>
      <c r="F10" s="501"/>
      <c r="G10" s="501"/>
      <c r="H10" s="501">
        <v>0</v>
      </c>
    </row>
    <row r="11" spans="1:8">
      <c r="A11" s="499">
        <v>4</v>
      </c>
      <c r="B11" s="500" t="s">
        <v>219</v>
      </c>
      <c r="C11" s="501"/>
      <c r="D11" s="501">
        <v>0</v>
      </c>
      <c r="E11" s="501"/>
      <c r="F11" s="501"/>
      <c r="G11" s="501"/>
      <c r="H11" s="501">
        <v>0</v>
      </c>
    </row>
    <row r="12" spans="1:8">
      <c r="A12" s="499">
        <v>5</v>
      </c>
      <c r="B12" s="500" t="s">
        <v>220</v>
      </c>
      <c r="C12" s="501"/>
      <c r="D12" s="501">
        <v>0</v>
      </c>
      <c r="E12" s="501"/>
      <c r="F12" s="501"/>
      <c r="G12" s="501"/>
      <c r="H12" s="501">
        <v>0</v>
      </c>
    </row>
    <row r="13" spans="1:8">
      <c r="A13" s="499">
        <v>6</v>
      </c>
      <c r="B13" s="500" t="s">
        <v>221</v>
      </c>
      <c r="C13" s="501">
        <v>12015573.550000001</v>
      </c>
      <c r="D13" s="501">
        <v>47163.769999999553</v>
      </c>
      <c r="E13" s="501"/>
      <c r="F13" s="501"/>
      <c r="G13" s="501"/>
      <c r="H13" s="501">
        <v>12062737.32</v>
      </c>
    </row>
    <row r="14" spans="1:8">
      <c r="A14" s="499">
        <v>7</v>
      </c>
      <c r="B14" s="500" t="s">
        <v>73</v>
      </c>
      <c r="C14" s="501"/>
      <c r="D14" s="501">
        <v>673612.5</v>
      </c>
      <c r="E14" s="501">
        <v>143464.82000000007</v>
      </c>
      <c r="F14" s="501">
        <v>5291914.8800000008</v>
      </c>
      <c r="G14" s="501"/>
      <c r="H14" s="501">
        <v>6108992.2000000011</v>
      </c>
    </row>
    <row r="15" spans="1:8">
      <c r="A15" s="499">
        <v>8</v>
      </c>
      <c r="B15" s="502" t="s">
        <v>74</v>
      </c>
      <c r="C15" s="501"/>
      <c r="D15" s="501">
        <v>74094.210000000036</v>
      </c>
      <c r="E15" s="501">
        <v>797013.65999999957</v>
      </c>
      <c r="F15" s="501">
        <v>4403358.8699999992</v>
      </c>
      <c r="G15" s="501">
        <v>20678</v>
      </c>
      <c r="H15" s="501">
        <v>5295144.7399999984</v>
      </c>
    </row>
    <row r="16" spans="1:8">
      <c r="A16" s="499">
        <v>9</v>
      </c>
      <c r="B16" s="500" t="s">
        <v>75</v>
      </c>
      <c r="C16" s="501"/>
      <c r="D16" s="501">
        <v>0</v>
      </c>
      <c r="E16" s="501"/>
      <c r="F16" s="501">
        <v>0</v>
      </c>
      <c r="G16" s="501"/>
      <c r="H16" s="501">
        <v>0</v>
      </c>
    </row>
    <row r="17" spans="1:8">
      <c r="A17" s="499">
        <v>10</v>
      </c>
      <c r="B17" s="590" t="s">
        <v>691</v>
      </c>
      <c r="C17" s="501"/>
      <c r="D17" s="501">
        <v>770688.30999999994</v>
      </c>
      <c r="E17" s="501">
        <v>684.51000000000931</v>
      </c>
      <c r="F17" s="501">
        <v>184886.36000000007</v>
      </c>
      <c r="G17" s="501"/>
      <c r="H17" s="501">
        <v>956259.18</v>
      </c>
    </row>
    <row r="18" spans="1:8">
      <c r="A18" s="499">
        <v>11</v>
      </c>
      <c r="B18" s="500" t="s">
        <v>70</v>
      </c>
      <c r="C18" s="501"/>
      <c r="D18" s="501">
        <v>4879.2700000000004</v>
      </c>
      <c r="E18" s="501">
        <v>10042.66</v>
      </c>
      <c r="F18" s="501">
        <v>148611.27000000011</v>
      </c>
      <c r="G18" s="501"/>
      <c r="H18" s="501">
        <v>163533.2000000001</v>
      </c>
    </row>
    <row r="19" spans="1:8">
      <c r="A19" s="499">
        <v>12</v>
      </c>
      <c r="B19" s="500" t="s">
        <v>71</v>
      </c>
      <c r="C19" s="501"/>
      <c r="D19" s="501">
        <v>0</v>
      </c>
      <c r="E19" s="501"/>
      <c r="F19" s="501"/>
      <c r="G19" s="501"/>
      <c r="H19" s="501">
        <v>0</v>
      </c>
    </row>
    <row r="20" spans="1:8">
      <c r="A20" s="503">
        <v>13</v>
      </c>
      <c r="B20" s="502" t="s">
        <v>72</v>
      </c>
      <c r="C20" s="501"/>
      <c r="D20" s="501">
        <v>0</v>
      </c>
      <c r="E20" s="501"/>
      <c r="F20" s="501"/>
      <c r="G20" s="501"/>
      <c r="H20" s="501">
        <v>0</v>
      </c>
    </row>
    <row r="21" spans="1:8">
      <c r="A21" s="499">
        <v>14</v>
      </c>
      <c r="B21" s="500" t="s">
        <v>670</v>
      </c>
      <c r="C21" s="501">
        <v>1666139.92</v>
      </c>
      <c r="D21" s="501">
        <v>6349865.9800000004</v>
      </c>
      <c r="E21" s="501">
        <v>5000000</v>
      </c>
      <c r="F21" s="501"/>
      <c r="G21" s="501">
        <v>14863703.720000003</v>
      </c>
      <c r="H21" s="501">
        <v>27879709.620000005</v>
      </c>
    </row>
    <row r="22" spans="1:8">
      <c r="A22" s="504">
        <v>15</v>
      </c>
      <c r="B22" s="501" t="s">
        <v>68</v>
      </c>
      <c r="C22" s="501">
        <v>13795693.690000001</v>
      </c>
      <c r="D22" s="501">
        <v>17566472.080000009</v>
      </c>
      <c r="E22" s="501">
        <v>24136734.140000001</v>
      </c>
      <c r="F22" s="501">
        <v>26654908.02</v>
      </c>
      <c r="G22" s="501">
        <v>14884381.720000003</v>
      </c>
      <c r="H22" s="501">
        <v>97038189.650000021</v>
      </c>
    </row>
    <row r="26" spans="1:8" ht="38.25">
      <c r="B26" s="589" t="s">
        <v>940</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6"/>
  <sheetViews>
    <sheetView showGridLines="0" zoomScale="70" zoomScaleNormal="70" workbookViewId="0">
      <selection activeCell="I1" sqref="A1:I1048576"/>
    </sheetView>
  </sheetViews>
  <sheetFormatPr defaultColWidth="9.28515625" defaultRowHeight="12.75"/>
  <cols>
    <col min="1" max="1" width="11.7109375" style="505" bestFit="1" customWidth="1"/>
    <col min="2" max="2" width="114.7109375" style="495" customWidth="1"/>
    <col min="3" max="3" width="22.42578125" style="495" customWidth="1"/>
    <col min="4" max="4" width="23.5703125" style="495" customWidth="1"/>
    <col min="5" max="8" width="22.28515625" style="495" customWidth="1"/>
    <col min="9" max="9" width="41.42578125" style="495" customWidth="1"/>
    <col min="10" max="16384" width="9.28515625" style="495"/>
  </cols>
  <sheetData>
    <row r="1" spans="1:9">
      <c r="A1" s="494" t="s">
        <v>188</v>
      </c>
    </row>
    <row r="2" spans="1:9">
      <c r="A2" s="494" t="s">
        <v>189</v>
      </c>
    </row>
    <row r="3" spans="1:9">
      <c r="A3" s="496" t="s">
        <v>671</v>
      </c>
      <c r="B3" s="497">
        <f>'1. key ratios'!B2</f>
        <v>44377</v>
      </c>
    </row>
    <row r="4" spans="1:9">
      <c r="C4" s="506" t="s">
        <v>672</v>
      </c>
      <c r="D4" s="506" t="s">
        <v>673</v>
      </c>
      <c r="E4" s="506" t="s">
        <v>674</v>
      </c>
      <c r="F4" s="506" t="s">
        <v>675</v>
      </c>
      <c r="G4" s="506" t="s">
        <v>676</v>
      </c>
      <c r="H4" s="506" t="s">
        <v>677</v>
      </c>
      <c r="I4" s="506" t="s">
        <v>678</v>
      </c>
    </row>
    <row r="5" spans="1:9" ht="34.15" customHeight="1">
      <c r="A5" s="697" t="s">
        <v>681</v>
      </c>
      <c r="B5" s="698"/>
      <c r="C5" s="711" t="s">
        <v>682</v>
      </c>
      <c r="D5" s="711"/>
      <c r="E5" s="711" t="s">
        <v>683</v>
      </c>
      <c r="F5" s="711" t="s">
        <v>684</v>
      </c>
      <c r="G5" s="709" t="s">
        <v>685</v>
      </c>
      <c r="H5" s="709" t="s">
        <v>686</v>
      </c>
      <c r="I5" s="507" t="s">
        <v>687</v>
      </c>
    </row>
    <row r="6" spans="1:9" ht="38.25">
      <c r="A6" s="701"/>
      <c r="B6" s="702"/>
      <c r="C6" s="542" t="s">
        <v>688</v>
      </c>
      <c r="D6" s="542" t="s">
        <v>689</v>
      </c>
      <c r="E6" s="711"/>
      <c r="F6" s="711"/>
      <c r="G6" s="710"/>
      <c r="H6" s="710"/>
      <c r="I6" s="507" t="s">
        <v>690</v>
      </c>
    </row>
    <row r="7" spans="1:9">
      <c r="A7" s="508">
        <v>1</v>
      </c>
      <c r="B7" s="500" t="s">
        <v>216</v>
      </c>
      <c r="C7" s="509"/>
      <c r="D7" s="509">
        <v>45528072.570000008</v>
      </c>
      <c r="E7" s="509"/>
      <c r="F7" s="509"/>
      <c r="G7" s="509"/>
      <c r="H7" s="509"/>
      <c r="I7" s="510">
        <f t="shared" ref="I7:I23" si="0">C7+D7-E7-F7-G7</f>
        <v>45528072.570000008</v>
      </c>
    </row>
    <row r="8" spans="1:9">
      <c r="A8" s="508">
        <v>2</v>
      </c>
      <c r="B8" s="500" t="s">
        <v>217</v>
      </c>
      <c r="C8" s="509"/>
      <c r="D8" s="509">
        <v>0</v>
      </c>
      <c r="E8" s="509"/>
      <c r="F8" s="509"/>
      <c r="G8" s="509"/>
      <c r="H8" s="509"/>
      <c r="I8" s="510">
        <f t="shared" si="0"/>
        <v>0</v>
      </c>
    </row>
    <row r="9" spans="1:9">
      <c r="A9" s="508">
        <v>3</v>
      </c>
      <c r="B9" s="500" t="s">
        <v>218</v>
      </c>
      <c r="C9" s="509"/>
      <c r="D9" s="509">
        <v>0</v>
      </c>
      <c r="E9" s="509"/>
      <c r="F9" s="509"/>
      <c r="G9" s="509"/>
      <c r="H9" s="509"/>
      <c r="I9" s="510">
        <f t="shared" si="0"/>
        <v>0</v>
      </c>
    </row>
    <row r="10" spans="1:9">
      <c r="A10" s="508">
        <v>4</v>
      </c>
      <c r="B10" s="500" t="s">
        <v>219</v>
      </c>
      <c r="C10" s="509"/>
      <c r="D10" s="509">
        <v>0</v>
      </c>
      <c r="E10" s="509"/>
      <c r="F10" s="509"/>
      <c r="G10" s="509"/>
      <c r="H10" s="509"/>
      <c r="I10" s="510">
        <f t="shared" si="0"/>
        <v>0</v>
      </c>
    </row>
    <row r="11" spans="1:9">
      <c r="A11" s="508">
        <v>5</v>
      </c>
      <c r="B11" s="500" t="s">
        <v>220</v>
      </c>
      <c r="C11" s="509"/>
      <c r="D11" s="509">
        <v>0</v>
      </c>
      <c r="E11" s="509"/>
      <c r="F11" s="509"/>
      <c r="G11" s="509"/>
      <c r="H11" s="509"/>
      <c r="I11" s="510">
        <f t="shared" si="0"/>
        <v>0</v>
      </c>
    </row>
    <row r="12" spans="1:9">
      <c r="A12" s="508">
        <v>6</v>
      </c>
      <c r="B12" s="500" t="s">
        <v>221</v>
      </c>
      <c r="C12" s="509"/>
      <c r="D12" s="509">
        <v>12062737.32</v>
      </c>
      <c r="E12" s="509"/>
      <c r="F12" s="509"/>
      <c r="G12" s="509"/>
      <c r="H12" s="509"/>
      <c r="I12" s="510">
        <f t="shared" si="0"/>
        <v>12062737.32</v>
      </c>
    </row>
    <row r="13" spans="1:9">
      <c r="A13" s="508">
        <v>7</v>
      </c>
      <c r="B13" s="500" t="s">
        <v>73</v>
      </c>
      <c r="C13" s="509">
        <v>2194682.65</v>
      </c>
      <c r="D13" s="509">
        <v>4572714.34</v>
      </c>
      <c r="E13" s="509">
        <v>658404.79</v>
      </c>
      <c r="F13" s="509">
        <v>90656.46</v>
      </c>
      <c r="G13" s="509"/>
      <c r="H13" s="509"/>
      <c r="I13" s="510">
        <f t="shared" si="0"/>
        <v>6018335.7400000002</v>
      </c>
    </row>
    <row r="14" spans="1:9">
      <c r="A14" s="508">
        <v>8</v>
      </c>
      <c r="B14" s="502" t="s">
        <v>74</v>
      </c>
      <c r="C14" s="509">
        <v>842183.0199999999</v>
      </c>
      <c r="D14" s="509">
        <v>4773243.3500000061</v>
      </c>
      <c r="E14" s="509">
        <v>320281.15000000002</v>
      </c>
      <c r="F14" s="509">
        <v>91994.559999999939</v>
      </c>
      <c r="G14" s="509"/>
      <c r="H14" s="509">
        <v>43009</v>
      </c>
      <c r="I14" s="510">
        <f t="shared" si="0"/>
        <v>5203150.6600000057</v>
      </c>
    </row>
    <row r="15" spans="1:9">
      <c r="A15" s="508">
        <v>9</v>
      </c>
      <c r="B15" s="500" t="s">
        <v>75</v>
      </c>
      <c r="C15" s="509">
        <v>0</v>
      </c>
      <c r="D15" s="509">
        <v>0</v>
      </c>
      <c r="E15" s="509">
        <v>0</v>
      </c>
      <c r="F15" s="509">
        <v>0</v>
      </c>
      <c r="G15" s="509"/>
      <c r="H15" s="509"/>
      <c r="I15" s="510">
        <f t="shared" si="0"/>
        <v>0</v>
      </c>
    </row>
    <row r="16" spans="1:9">
      <c r="A16" s="508">
        <v>10</v>
      </c>
      <c r="B16" s="590" t="s">
        <v>691</v>
      </c>
      <c r="C16" s="509">
        <v>1427024.46</v>
      </c>
      <c r="D16" s="509">
        <v>0</v>
      </c>
      <c r="E16" s="509">
        <v>470765.28</v>
      </c>
      <c r="F16" s="509">
        <v>0</v>
      </c>
      <c r="G16" s="509"/>
      <c r="H16" s="509"/>
      <c r="I16" s="510">
        <f t="shared" si="0"/>
        <v>956259.17999999993</v>
      </c>
    </row>
    <row r="17" spans="1:9">
      <c r="A17" s="508">
        <v>11</v>
      </c>
      <c r="B17" s="500" t="s">
        <v>70</v>
      </c>
      <c r="C17" s="509">
        <v>0</v>
      </c>
      <c r="D17" s="509">
        <v>163532.4500000001</v>
      </c>
      <c r="E17" s="509">
        <v>0</v>
      </c>
      <c r="F17" s="509">
        <v>3208.7500000000014</v>
      </c>
      <c r="G17" s="509"/>
      <c r="H17" s="509"/>
      <c r="I17" s="510">
        <f t="shared" si="0"/>
        <v>160323.7000000001</v>
      </c>
    </row>
    <row r="18" spans="1:9">
      <c r="A18" s="508">
        <v>12</v>
      </c>
      <c r="B18" s="500" t="s">
        <v>71</v>
      </c>
      <c r="C18" s="509"/>
      <c r="D18" s="509">
        <v>0</v>
      </c>
      <c r="E18" s="509"/>
      <c r="F18" s="509"/>
      <c r="G18" s="509"/>
      <c r="H18" s="509"/>
      <c r="I18" s="510">
        <f t="shared" si="0"/>
        <v>0</v>
      </c>
    </row>
    <row r="19" spans="1:9">
      <c r="A19" s="511">
        <v>13</v>
      </c>
      <c r="B19" s="502" t="s">
        <v>72</v>
      </c>
      <c r="C19" s="509"/>
      <c r="D19" s="509">
        <v>0</v>
      </c>
      <c r="E19" s="509"/>
      <c r="F19" s="509"/>
      <c r="G19" s="509"/>
      <c r="H19" s="509"/>
      <c r="I19" s="510">
        <f t="shared" si="0"/>
        <v>0</v>
      </c>
    </row>
    <row r="20" spans="1:9">
      <c r="A20" s="508">
        <v>14</v>
      </c>
      <c r="B20" s="500" t="s">
        <v>670</v>
      </c>
      <c r="C20" s="509">
        <v>655820</v>
      </c>
      <c r="D20" s="509">
        <v>27827957.060000002</v>
      </c>
      <c r="E20" s="509">
        <v>327443.44</v>
      </c>
      <c r="F20" s="509">
        <v>19</v>
      </c>
      <c r="G20" s="509"/>
      <c r="H20" s="509"/>
      <c r="I20" s="510">
        <f t="shared" si="0"/>
        <v>28156314.620000001</v>
      </c>
    </row>
    <row r="21" spans="1:9" s="513" customFormat="1">
      <c r="A21" s="512">
        <v>15</v>
      </c>
      <c r="B21" s="501" t="s">
        <v>68</v>
      </c>
      <c r="C21" s="501">
        <v>3692685.67</v>
      </c>
      <c r="D21" s="501">
        <v>94928257.090000018</v>
      </c>
      <c r="E21" s="501">
        <v>1306129.3800000001</v>
      </c>
      <c r="F21" s="501">
        <v>185878.76999999996</v>
      </c>
      <c r="G21" s="501">
        <v>206445.44</v>
      </c>
      <c r="H21" s="501">
        <v>43009</v>
      </c>
      <c r="I21" s="510">
        <f t="shared" si="0"/>
        <v>96922489.170000032</v>
      </c>
    </row>
    <row r="22" spans="1:9">
      <c r="A22" s="514">
        <v>16</v>
      </c>
      <c r="B22" s="515" t="s">
        <v>692</v>
      </c>
      <c r="C22" s="509">
        <v>3036865.67</v>
      </c>
      <c r="D22" s="509">
        <v>9509490.1400000043</v>
      </c>
      <c r="E22" s="509">
        <v>978685.94000000006</v>
      </c>
      <c r="F22" s="509">
        <v>185859.76999999996</v>
      </c>
      <c r="G22" s="509">
        <v>206445.44</v>
      </c>
      <c r="H22" s="509">
        <v>43009</v>
      </c>
      <c r="I22" s="510">
        <f t="shared" si="0"/>
        <v>11175364.660000006</v>
      </c>
    </row>
    <row r="23" spans="1:9">
      <c r="A23" s="514">
        <v>17</v>
      </c>
      <c r="B23" s="515" t="s">
        <v>693</v>
      </c>
      <c r="C23" s="509"/>
      <c r="D23" s="509">
        <v>41011010.020000003</v>
      </c>
      <c r="E23" s="509"/>
      <c r="F23" s="509"/>
      <c r="G23" s="509"/>
      <c r="H23" s="509"/>
      <c r="I23" s="510">
        <f t="shared" si="0"/>
        <v>41011010.020000003</v>
      </c>
    </row>
    <row r="26" spans="1:9" ht="42.4" customHeight="1">
      <c r="B26" s="589" t="s">
        <v>940</v>
      </c>
    </row>
  </sheetData>
  <mergeCells count="6">
    <mergeCell ref="H5:H6"/>
    <mergeCell ref="A5:B6"/>
    <mergeCell ref="C5:D5"/>
    <mergeCell ref="E5:E6"/>
    <mergeCell ref="F5:F6"/>
    <mergeCell ref="G5:G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3"/>
  <sheetViews>
    <sheetView showGridLines="0" topLeftCell="C1" zoomScale="55" zoomScaleNormal="55" workbookViewId="0">
      <selection activeCell="C1" sqref="A1:XFD1048576"/>
    </sheetView>
  </sheetViews>
  <sheetFormatPr defaultColWidth="9.28515625" defaultRowHeight="12.75"/>
  <cols>
    <col min="1" max="1" width="11" style="495" bestFit="1" customWidth="1"/>
    <col min="2" max="2" width="93.42578125" style="495" customWidth="1"/>
    <col min="3" max="8" width="22" style="495" customWidth="1"/>
    <col min="9" max="9" width="42.28515625" style="495" bestFit="1" customWidth="1"/>
    <col min="10" max="16384" width="9.28515625" style="495"/>
  </cols>
  <sheetData>
    <row r="1" spans="1:9">
      <c r="A1" s="494" t="s">
        <v>188</v>
      </c>
    </row>
    <row r="2" spans="1:9">
      <c r="A2" s="494" t="s">
        <v>189</v>
      </c>
    </row>
    <row r="3" spans="1:9">
      <c r="A3" s="496" t="s">
        <v>694</v>
      </c>
      <c r="B3" s="497">
        <f>'1. key ratios'!B2</f>
        <v>44377</v>
      </c>
    </row>
    <row r="4" spans="1:9">
      <c r="C4" s="506" t="s">
        <v>672</v>
      </c>
      <c r="D4" s="506" t="s">
        <v>673</v>
      </c>
      <c r="E4" s="506" t="s">
        <v>674</v>
      </c>
      <c r="F4" s="506" t="s">
        <v>675</v>
      </c>
      <c r="G4" s="506" t="s">
        <v>676</v>
      </c>
      <c r="H4" s="506" t="s">
        <v>677</v>
      </c>
      <c r="I4" s="506" t="s">
        <v>678</v>
      </c>
    </row>
    <row r="5" spans="1:9" ht="41.65" customHeight="1">
      <c r="A5" s="697" t="s">
        <v>953</v>
      </c>
      <c r="B5" s="698"/>
      <c r="C5" s="711" t="s">
        <v>682</v>
      </c>
      <c r="D5" s="711"/>
      <c r="E5" s="711" t="s">
        <v>683</v>
      </c>
      <c r="F5" s="711" t="s">
        <v>684</v>
      </c>
      <c r="G5" s="709" t="s">
        <v>685</v>
      </c>
      <c r="H5" s="709" t="s">
        <v>686</v>
      </c>
      <c r="I5" s="507" t="s">
        <v>687</v>
      </c>
    </row>
    <row r="6" spans="1:9" ht="41.65" customHeight="1">
      <c r="A6" s="701"/>
      <c r="B6" s="702"/>
      <c r="C6" s="542" t="s">
        <v>688</v>
      </c>
      <c r="D6" s="542" t="s">
        <v>689</v>
      </c>
      <c r="E6" s="711"/>
      <c r="F6" s="711"/>
      <c r="G6" s="710"/>
      <c r="H6" s="710"/>
      <c r="I6" s="507" t="s">
        <v>690</v>
      </c>
    </row>
    <row r="7" spans="1:9">
      <c r="A7" s="509">
        <v>1</v>
      </c>
      <c r="B7" s="516" t="s">
        <v>695</v>
      </c>
      <c r="C7" s="509">
        <v>18399.05</v>
      </c>
      <c r="D7" s="509">
        <v>45879828.610000007</v>
      </c>
      <c r="E7" s="509">
        <v>10025.11</v>
      </c>
      <c r="F7" s="509">
        <v>6736.1400000000012</v>
      </c>
      <c r="G7" s="509"/>
      <c r="H7" s="509">
        <v>6142.3999999999987</v>
      </c>
      <c r="I7" s="510">
        <f t="shared" ref="I7:I34" si="0">C7+D7-E7-F7-G7</f>
        <v>45881466.410000004</v>
      </c>
    </row>
    <row r="8" spans="1:9">
      <c r="A8" s="509">
        <v>2</v>
      </c>
      <c r="B8" s="516" t="s">
        <v>696</v>
      </c>
      <c r="C8" s="509">
        <v>337799.69999999995</v>
      </c>
      <c r="D8" s="509">
        <v>12772067.110000001</v>
      </c>
      <c r="E8" s="509">
        <v>101612.98999999999</v>
      </c>
      <c r="F8" s="509">
        <v>13928.409999999993</v>
      </c>
      <c r="G8" s="509"/>
      <c r="H8" s="509">
        <v>644.40000000000009</v>
      </c>
      <c r="I8" s="510">
        <f t="shared" si="0"/>
        <v>12994325.41</v>
      </c>
    </row>
    <row r="9" spans="1:9">
      <c r="A9" s="509">
        <v>3</v>
      </c>
      <c r="B9" s="516" t="s">
        <v>697</v>
      </c>
      <c r="C9" s="509">
        <v>0</v>
      </c>
      <c r="D9" s="509">
        <v>0</v>
      </c>
      <c r="E9" s="509">
        <v>0</v>
      </c>
      <c r="F9" s="509">
        <v>0</v>
      </c>
      <c r="G9" s="509"/>
      <c r="H9" s="509">
        <v>0</v>
      </c>
      <c r="I9" s="510">
        <f t="shared" si="0"/>
        <v>0</v>
      </c>
    </row>
    <row r="10" spans="1:9">
      <c r="A10" s="509">
        <v>4</v>
      </c>
      <c r="B10" s="516" t="s">
        <v>698</v>
      </c>
      <c r="C10" s="509">
        <v>944.13</v>
      </c>
      <c r="D10" s="509">
        <v>138.35999999999999</v>
      </c>
      <c r="E10" s="509">
        <v>291.48</v>
      </c>
      <c r="F10" s="509">
        <v>2.68</v>
      </c>
      <c r="G10" s="509"/>
      <c r="H10" s="509">
        <v>171.55</v>
      </c>
      <c r="I10" s="510">
        <f t="shared" si="0"/>
        <v>788.33</v>
      </c>
    </row>
    <row r="11" spans="1:9">
      <c r="A11" s="509">
        <v>5</v>
      </c>
      <c r="B11" s="516" t="s">
        <v>699</v>
      </c>
      <c r="C11" s="509">
        <v>1234952.2100000002</v>
      </c>
      <c r="D11" s="509">
        <v>4254812.99</v>
      </c>
      <c r="E11" s="509">
        <v>370744.66000000003</v>
      </c>
      <c r="F11" s="509">
        <v>84295.93</v>
      </c>
      <c r="G11" s="509"/>
      <c r="H11" s="509">
        <v>0</v>
      </c>
      <c r="I11" s="510">
        <f t="shared" si="0"/>
        <v>5034724.6100000003</v>
      </c>
    </row>
    <row r="12" spans="1:9">
      <c r="A12" s="509">
        <v>6</v>
      </c>
      <c r="B12" s="516" t="s">
        <v>700</v>
      </c>
      <c r="C12" s="509">
        <v>1849.02</v>
      </c>
      <c r="D12" s="509">
        <v>13441.380000000001</v>
      </c>
      <c r="E12" s="509">
        <v>798.88000000000011</v>
      </c>
      <c r="F12" s="509">
        <v>240.92999999999998</v>
      </c>
      <c r="G12" s="509"/>
      <c r="H12" s="509">
        <v>1129.3499999999999</v>
      </c>
      <c r="I12" s="510">
        <f t="shared" si="0"/>
        <v>14250.59</v>
      </c>
    </row>
    <row r="13" spans="1:9">
      <c r="A13" s="509">
        <v>7</v>
      </c>
      <c r="B13" s="516" t="s">
        <v>701</v>
      </c>
      <c r="C13" s="509">
        <v>2978.39</v>
      </c>
      <c r="D13" s="509">
        <v>52856.01999999999</v>
      </c>
      <c r="E13" s="509">
        <v>1416.1100000000001</v>
      </c>
      <c r="F13" s="509">
        <v>1029.54</v>
      </c>
      <c r="G13" s="509"/>
      <c r="H13" s="509">
        <v>0</v>
      </c>
      <c r="I13" s="510">
        <f t="shared" si="0"/>
        <v>53388.759999999987</v>
      </c>
    </row>
    <row r="14" spans="1:9">
      <c r="A14" s="509">
        <v>8</v>
      </c>
      <c r="B14" s="516" t="s">
        <v>702</v>
      </c>
      <c r="C14" s="509">
        <v>5325.49</v>
      </c>
      <c r="D14" s="509">
        <v>9877.93</v>
      </c>
      <c r="E14" s="509">
        <v>2763.54</v>
      </c>
      <c r="F14" s="509">
        <v>148.36000000000001</v>
      </c>
      <c r="G14" s="509"/>
      <c r="H14" s="509">
        <v>893.91000000000008</v>
      </c>
      <c r="I14" s="510">
        <f t="shared" si="0"/>
        <v>12291.52</v>
      </c>
    </row>
    <row r="15" spans="1:9">
      <c r="A15" s="509">
        <v>9</v>
      </c>
      <c r="B15" s="516" t="s">
        <v>703</v>
      </c>
      <c r="C15" s="509">
        <v>0</v>
      </c>
      <c r="D15" s="509">
        <v>28773.709999999995</v>
      </c>
      <c r="E15" s="509">
        <v>23.81</v>
      </c>
      <c r="F15" s="509">
        <v>564.87</v>
      </c>
      <c r="G15" s="509"/>
      <c r="H15" s="509">
        <v>384.06</v>
      </c>
      <c r="I15" s="510">
        <f t="shared" si="0"/>
        <v>28185.029999999995</v>
      </c>
    </row>
    <row r="16" spans="1:9">
      <c r="A16" s="509">
        <v>10</v>
      </c>
      <c r="B16" s="516" t="s">
        <v>704</v>
      </c>
      <c r="C16" s="509">
        <v>415.92</v>
      </c>
      <c r="D16" s="509">
        <v>2066.39</v>
      </c>
      <c r="E16" s="509">
        <v>172.72</v>
      </c>
      <c r="F16" s="509">
        <v>34.840000000000003</v>
      </c>
      <c r="G16" s="509"/>
      <c r="H16" s="509">
        <v>305.70999999999998</v>
      </c>
      <c r="I16" s="510">
        <f t="shared" si="0"/>
        <v>2274.75</v>
      </c>
    </row>
    <row r="17" spans="1:9">
      <c r="A17" s="509">
        <v>11</v>
      </c>
      <c r="B17" s="516" t="s">
        <v>705</v>
      </c>
      <c r="C17" s="509">
        <v>496.40000000000003</v>
      </c>
      <c r="D17" s="509">
        <v>2348.4800000000005</v>
      </c>
      <c r="E17" s="509">
        <v>238.03</v>
      </c>
      <c r="F17" s="509">
        <v>27.01</v>
      </c>
      <c r="G17" s="509"/>
      <c r="H17" s="509">
        <v>283.47000000000003</v>
      </c>
      <c r="I17" s="510">
        <f t="shared" si="0"/>
        <v>2579.84</v>
      </c>
    </row>
    <row r="18" spans="1:9">
      <c r="A18" s="509">
        <v>12</v>
      </c>
      <c r="B18" s="516" t="s">
        <v>706</v>
      </c>
      <c r="C18" s="509">
        <v>19552.039999999994</v>
      </c>
      <c r="D18" s="509">
        <v>57002.46</v>
      </c>
      <c r="E18" s="509">
        <v>9202.0199999999986</v>
      </c>
      <c r="F18" s="509">
        <v>950.28000000000009</v>
      </c>
      <c r="G18" s="509"/>
      <c r="H18" s="509">
        <v>7678.2599999999993</v>
      </c>
      <c r="I18" s="510">
        <f t="shared" si="0"/>
        <v>66402.2</v>
      </c>
    </row>
    <row r="19" spans="1:9">
      <c r="A19" s="509">
        <v>13</v>
      </c>
      <c r="B19" s="516" t="s">
        <v>707</v>
      </c>
      <c r="C19" s="509">
        <v>12250.220000000001</v>
      </c>
      <c r="D19" s="509">
        <v>30427.039999999997</v>
      </c>
      <c r="E19" s="509">
        <v>5558.04</v>
      </c>
      <c r="F19" s="509">
        <v>476.69000000000005</v>
      </c>
      <c r="G19" s="509"/>
      <c r="H19" s="509">
        <v>3591.31</v>
      </c>
      <c r="I19" s="510">
        <f t="shared" si="0"/>
        <v>36642.529999999992</v>
      </c>
    </row>
    <row r="20" spans="1:9">
      <c r="A20" s="509">
        <v>14</v>
      </c>
      <c r="B20" s="516" t="s">
        <v>708</v>
      </c>
      <c r="C20" s="509">
        <v>3437.33</v>
      </c>
      <c r="D20" s="509">
        <v>6452.3200000000015</v>
      </c>
      <c r="E20" s="509">
        <v>1427.9599999999998</v>
      </c>
      <c r="F20" s="509">
        <v>113.35000000000001</v>
      </c>
      <c r="G20" s="509"/>
      <c r="H20" s="509">
        <v>2264.71</v>
      </c>
      <c r="I20" s="510">
        <f t="shared" si="0"/>
        <v>8348.340000000002</v>
      </c>
    </row>
    <row r="21" spans="1:9">
      <c r="A21" s="509">
        <v>15</v>
      </c>
      <c r="B21" s="516" t="s">
        <v>709</v>
      </c>
      <c r="C21" s="509">
        <v>22023.16</v>
      </c>
      <c r="D21" s="509">
        <v>30721.21</v>
      </c>
      <c r="E21" s="509">
        <v>7802.4</v>
      </c>
      <c r="F21" s="509">
        <v>573.62</v>
      </c>
      <c r="G21" s="509"/>
      <c r="H21" s="509">
        <v>2232.85</v>
      </c>
      <c r="I21" s="510">
        <f t="shared" si="0"/>
        <v>44368.349999999991</v>
      </c>
    </row>
    <row r="22" spans="1:9">
      <c r="A22" s="509">
        <v>16</v>
      </c>
      <c r="B22" s="516" t="s">
        <v>710</v>
      </c>
      <c r="C22" s="509">
        <v>0</v>
      </c>
      <c r="D22" s="509">
        <v>40086.740000000005</v>
      </c>
      <c r="E22" s="509">
        <v>0</v>
      </c>
      <c r="F22" s="509">
        <v>795.08</v>
      </c>
      <c r="G22" s="509"/>
      <c r="H22" s="509">
        <v>0</v>
      </c>
      <c r="I22" s="510">
        <f t="shared" si="0"/>
        <v>39291.660000000003</v>
      </c>
    </row>
    <row r="23" spans="1:9">
      <c r="A23" s="509">
        <v>17</v>
      </c>
      <c r="B23" s="516" t="s">
        <v>711</v>
      </c>
      <c r="C23" s="509">
        <v>0</v>
      </c>
      <c r="D23" s="509">
        <v>0</v>
      </c>
      <c r="E23" s="509">
        <v>0</v>
      </c>
      <c r="F23" s="509">
        <v>0</v>
      </c>
      <c r="G23" s="509"/>
      <c r="H23" s="509">
        <v>0</v>
      </c>
      <c r="I23" s="510">
        <f t="shared" si="0"/>
        <v>0</v>
      </c>
    </row>
    <row r="24" spans="1:9">
      <c r="A24" s="509">
        <v>18</v>
      </c>
      <c r="B24" s="516" t="s">
        <v>712</v>
      </c>
      <c r="C24" s="509">
        <v>1396.89</v>
      </c>
      <c r="D24" s="509">
        <v>2565.67</v>
      </c>
      <c r="E24" s="509">
        <v>638.78000000000009</v>
      </c>
      <c r="F24" s="509">
        <v>42.160000000000004</v>
      </c>
      <c r="G24" s="509"/>
      <c r="H24" s="509">
        <v>814.56</v>
      </c>
      <c r="I24" s="510">
        <f t="shared" si="0"/>
        <v>3281.6200000000003</v>
      </c>
    </row>
    <row r="25" spans="1:9">
      <c r="A25" s="509">
        <v>19</v>
      </c>
      <c r="B25" s="516" t="s">
        <v>713</v>
      </c>
      <c r="C25" s="509">
        <v>621.6</v>
      </c>
      <c r="D25" s="509">
        <v>15191.3</v>
      </c>
      <c r="E25" s="509">
        <v>252.70000000000002</v>
      </c>
      <c r="F25" s="509">
        <v>301.39000000000004</v>
      </c>
      <c r="G25" s="509"/>
      <c r="H25" s="509">
        <v>0</v>
      </c>
      <c r="I25" s="510">
        <f t="shared" si="0"/>
        <v>15258.81</v>
      </c>
    </row>
    <row r="26" spans="1:9">
      <c r="A26" s="509">
        <v>20</v>
      </c>
      <c r="B26" s="516" t="s">
        <v>714</v>
      </c>
      <c r="C26" s="509">
        <v>3157.7699999999995</v>
      </c>
      <c r="D26" s="509">
        <v>32581.85</v>
      </c>
      <c r="E26" s="509">
        <v>1452.85</v>
      </c>
      <c r="F26" s="509">
        <v>587.30999999999995</v>
      </c>
      <c r="G26" s="509"/>
      <c r="H26" s="509">
        <v>780.32999999999993</v>
      </c>
      <c r="I26" s="510">
        <f t="shared" si="0"/>
        <v>33699.46</v>
      </c>
    </row>
    <row r="27" spans="1:9">
      <c r="A27" s="509">
        <v>21</v>
      </c>
      <c r="B27" s="516" t="s">
        <v>715</v>
      </c>
      <c r="C27" s="509">
        <v>502.55999999999995</v>
      </c>
      <c r="D27" s="509">
        <v>10466.92</v>
      </c>
      <c r="E27" s="509">
        <v>360.87</v>
      </c>
      <c r="F27" s="509">
        <v>172.18</v>
      </c>
      <c r="G27" s="509"/>
      <c r="H27" s="509">
        <v>120.86</v>
      </c>
      <c r="I27" s="510">
        <f t="shared" si="0"/>
        <v>10436.429999999998</v>
      </c>
    </row>
    <row r="28" spans="1:9">
      <c r="A28" s="509">
        <v>22</v>
      </c>
      <c r="B28" s="516" t="s">
        <v>716</v>
      </c>
      <c r="C28" s="509">
        <v>60884.959999999999</v>
      </c>
      <c r="D28" s="509">
        <v>2078916.3199999991</v>
      </c>
      <c r="E28" s="509">
        <v>21061.619999999995</v>
      </c>
      <c r="F28" s="509">
        <v>40841.860000000052</v>
      </c>
      <c r="G28" s="509"/>
      <c r="H28" s="509">
        <v>10470.050000000001</v>
      </c>
      <c r="I28" s="510">
        <f t="shared" si="0"/>
        <v>2077897.7999999991</v>
      </c>
    </row>
    <row r="29" spans="1:9">
      <c r="A29" s="509">
        <v>23</v>
      </c>
      <c r="B29" s="516" t="s">
        <v>717</v>
      </c>
      <c r="C29" s="509">
        <v>106769.24</v>
      </c>
      <c r="D29" s="509">
        <v>320553.41000000003</v>
      </c>
      <c r="E29" s="509">
        <v>49775.6</v>
      </c>
      <c r="F29" s="509">
        <v>6177.2499999999982</v>
      </c>
      <c r="G29" s="509"/>
      <c r="H29" s="509">
        <v>2529.19</v>
      </c>
      <c r="I29" s="510">
        <f t="shared" si="0"/>
        <v>371369.80000000005</v>
      </c>
    </row>
    <row r="30" spans="1:9">
      <c r="A30" s="509">
        <v>24</v>
      </c>
      <c r="B30" s="516" t="s">
        <v>718</v>
      </c>
      <c r="C30" s="509">
        <v>965401.01</v>
      </c>
      <c r="D30" s="509">
        <v>7072.4200000000019</v>
      </c>
      <c r="E30" s="509">
        <v>290516.97999999992</v>
      </c>
      <c r="F30" s="509">
        <v>108.18999999999998</v>
      </c>
      <c r="G30" s="509"/>
      <c r="H30" s="509">
        <v>665.19</v>
      </c>
      <c r="I30" s="510">
        <f t="shared" si="0"/>
        <v>681848.26000000024</v>
      </c>
    </row>
    <row r="31" spans="1:9">
      <c r="A31" s="509">
        <v>25</v>
      </c>
      <c r="B31" s="516" t="s">
        <v>719</v>
      </c>
      <c r="C31" s="509">
        <v>237707.77</v>
      </c>
      <c r="D31" s="509">
        <v>1452051.0000000002</v>
      </c>
      <c r="E31" s="509">
        <v>102548.44000000002</v>
      </c>
      <c r="F31" s="509">
        <v>27710.85</v>
      </c>
      <c r="G31" s="509"/>
      <c r="H31" s="509">
        <v>1906.76</v>
      </c>
      <c r="I31" s="510">
        <f t="shared" si="0"/>
        <v>1559499.4800000002</v>
      </c>
    </row>
    <row r="32" spans="1:9">
      <c r="A32" s="509">
        <v>26</v>
      </c>
      <c r="B32" s="516" t="s">
        <v>720</v>
      </c>
      <c r="C32" s="509">
        <v>0</v>
      </c>
      <c r="D32" s="509">
        <v>0</v>
      </c>
      <c r="E32" s="509">
        <v>0</v>
      </c>
      <c r="F32" s="509">
        <v>0</v>
      </c>
      <c r="G32" s="509"/>
      <c r="H32" s="509">
        <v>0</v>
      </c>
      <c r="I32" s="510">
        <f t="shared" si="0"/>
        <v>0</v>
      </c>
    </row>
    <row r="33" spans="1:9">
      <c r="A33" s="509">
        <v>27</v>
      </c>
      <c r="B33" s="509" t="s">
        <v>165</v>
      </c>
      <c r="C33" s="509">
        <v>655820</v>
      </c>
      <c r="D33" s="509">
        <v>27827957.060000002</v>
      </c>
      <c r="E33" s="509">
        <v>327443.44</v>
      </c>
      <c r="F33" s="509">
        <v>19</v>
      </c>
      <c r="G33" s="509"/>
      <c r="H33" s="509"/>
      <c r="I33" s="510">
        <f t="shared" si="0"/>
        <v>28156314.620000001</v>
      </c>
    </row>
    <row r="34" spans="1:9">
      <c r="A34" s="509">
        <v>28</v>
      </c>
      <c r="B34" s="501" t="s">
        <v>68</v>
      </c>
      <c r="C34" s="501">
        <v>3692684.86</v>
      </c>
      <c r="D34" s="501">
        <v>94928256.700000018</v>
      </c>
      <c r="E34" s="501">
        <v>1306129.03</v>
      </c>
      <c r="F34" s="501">
        <v>185877.92</v>
      </c>
      <c r="G34" s="501">
        <v>206445.44</v>
      </c>
      <c r="H34" s="501">
        <v>43008.920000000006</v>
      </c>
      <c r="I34" s="510">
        <f t="shared" si="0"/>
        <v>96922489.170000017</v>
      </c>
    </row>
    <row r="36" spans="1:9">
      <c r="B36" s="517"/>
    </row>
    <row r="42" spans="1:9">
      <c r="A42" s="513"/>
      <c r="B42" s="513"/>
    </row>
    <row r="43" spans="1:9">
      <c r="A43" s="513"/>
      <c r="B43" s="513"/>
    </row>
  </sheetData>
  <mergeCells count="6">
    <mergeCell ref="H5:H6"/>
    <mergeCell ref="A5:B6"/>
    <mergeCell ref="C5:D5"/>
    <mergeCell ref="E5:E6"/>
    <mergeCell ref="F5:F6"/>
    <mergeCell ref="G5:G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9"/>
  <sheetViews>
    <sheetView showGridLines="0" zoomScale="85" zoomScaleNormal="85" workbookViewId="0">
      <selection sqref="A1:XFD1048576"/>
    </sheetView>
  </sheetViews>
  <sheetFormatPr defaultColWidth="9.28515625" defaultRowHeight="12.75"/>
  <cols>
    <col min="1" max="1" width="11.7109375" style="495" bestFit="1" customWidth="1"/>
    <col min="2" max="2" width="108" style="495" bestFit="1" customWidth="1"/>
    <col min="3" max="3" width="35.5703125" style="495" customWidth="1"/>
    <col min="4" max="4" width="38.42578125" style="495" customWidth="1"/>
    <col min="5" max="16384" width="9.28515625" style="495"/>
  </cols>
  <sheetData>
    <row r="1" spans="1:4">
      <c r="A1" s="494" t="s">
        <v>188</v>
      </c>
    </row>
    <row r="2" spans="1:4">
      <c r="A2" s="494" t="s">
        <v>189</v>
      </c>
    </row>
    <row r="3" spans="1:4">
      <c r="A3" s="496" t="s">
        <v>721</v>
      </c>
      <c r="B3" s="497">
        <f>'1. key ratios'!B2</f>
        <v>44377</v>
      </c>
    </row>
    <row r="5" spans="1:4" ht="51">
      <c r="A5" s="712" t="s">
        <v>722</v>
      </c>
      <c r="B5" s="712"/>
      <c r="C5" s="498" t="s">
        <v>723</v>
      </c>
      <c r="D5" s="498" t="s">
        <v>724</v>
      </c>
    </row>
    <row r="6" spans="1:4">
      <c r="A6" s="518">
        <v>1</v>
      </c>
      <c r="B6" s="519" t="s">
        <v>725</v>
      </c>
      <c r="C6" s="648">
        <v>1415997.6452000001</v>
      </c>
      <c r="D6" s="509"/>
    </row>
    <row r="7" spans="1:4">
      <c r="A7" s="520">
        <v>2</v>
      </c>
      <c r="B7" s="519" t="s">
        <v>726</v>
      </c>
      <c r="C7" s="647">
        <v>145331.87599999999</v>
      </c>
      <c r="D7" s="509">
        <f>SUM(D8:D11)</f>
        <v>0</v>
      </c>
    </row>
    <row r="8" spans="1:4">
      <c r="A8" s="520">
        <v>2.1</v>
      </c>
      <c r="B8" s="521" t="s">
        <v>727</v>
      </c>
      <c r="C8" s="647">
        <v>98916.176000000007</v>
      </c>
      <c r="D8" s="509"/>
    </row>
    <row r="9" spans="1:4">
      <c r="A9" s="520">
        <v>2.2000000000000002</v>
      </c>
      <c r="B9" s="521" t="s">
        <v>728</v>
      </c>
      <c r="C9" s="647">
        <v>37573.68</v>
      </c>
      <c r="D9" s="509"/>
    </row>
    <row r="10" spans="1:4">
      <c r="A10" s="520">
        <v>2.2999999999999998</v>
      </c>
      <c r="B10" s="521" t="s">
        <v>729</v>
      </c>
      <c r="C10" s="647">
        <v>0</v>
      </c>
      <c r="D10" s="509"/>
    </row>
    <row r="11" spans="1:4">
      <c r="A11" s="520">
        <v>2.4</v>
      </c>
      <c r="B11" s="521" t="s">
        <v>730</v>
      </c>
      <c r="C11" s="647">
        <v>8842.02</v>
      </c>
      <c r="D11" s="509"/>
    </row>
    <row r="12" spans="1:4">
      <c r="A12" s="518">
        <v>3</v>
      </c>
      <c r="B12" s="519" t="s">
        <v>731</v>
      </c>
      <c r="C12" s="647">
        <v>190338.58020000003</v>
      </c>
      <c r="D12" s="509">
        <f>SUM(D13:D18)</f>
        <v>0</v>
      </c>
    </row>
    <row r="13" spans="1:4">
      <c r="A13" s="520">
        <v>3.1</v>
      </c>
      <c r="B13" s="521" t="s">
        <v>732</v>
      </c>
      <c r="C13" s="647">
        <v>43008.92</v>
      </c>
      <c r="D13" s="509"/>
    </row>
    <row r="14" spans="1:4">
      <c r="A14" s="520">
        <v>3.2</v>
      </c>
      <c r="B14" s="521" t="s">
        <v>733</v>
      </c>
      <c r="C14" s="647">
        <v>69267.257200000007</v>
      </c>
      <c r="D14" s="509"/>
    </row>
    <row r="15" spans="1:4">
      <c r="A15" s="520">
        <v>3.3</v>
      </c>
      <c r="B15" s="521" t="s">
        <v>734</v>
      </c>
      <c r="C15" s="647">
        <v>52112.963000000003</v>
      </c>
      <c r="D15" s="509"/>
    </row>
    <row r="16" spans="1:4">
      <c r="A16" s="520">
        <v>3.4</v>
      </c>
      <c r="B16" s="521" t="s">
        <v>735</v>
      </c>
      <c r="C16" s="647">
        <v>0</v>
      </c>
      <c r="D16" s="509"/>
    </row>
    <row r="17" spans="1:4">
      <c r="A17" s="520">
        <v>3.5</v>
      </c>
      <c r="B17" s="521" t="s">
        <v>736</v>
      </c>
      <c r="C17" s="647">
        <v>19668</v>
      </c>
      <c r="D17" s="509"/>
    </row>
    <row r="18" spans="1:4">
      <c r="A18" s="520">
        <v>3.6</v>
      </c>
      <c r="B18" s="521" t="s">
        <v>737</v>
      </c>
      <c r="C18" s="647">
        <v>6281.44</v>
      </c>
      <c r="D18" s="509"/>
    </row>
    <row r="19" spans="1:4">
      <c r="A19" s="522">
        <v>4</v>
      </c>
      <c r="B19" s="519" t="s">
        <v>738</v>
      </c>
      <c r="C19" s="648">
        <v>1370990.9410000001</v>
      </c>
      <c r="D19" s="501">
        <f>D6+D7-D12</f>
        <v>0</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4"/>
  <sheetViews>
    <sheetView showGridLines="0" zoomScale="70" zoomScaleNormal="70" workbookViewId="0">
      <selection sqref="A1:XFD1048576"/>
    </sheetView>
  </sheetViews>
  <sheetFormatPr defaultColWidth="9.28515625" defaultRowHeight="12.75"/>
  <cols>
    <col min="1" max="1" width="11.7109375" style="495" bestFit="1" customWidth="1"/>
    <col min="2" max="2" width="124.7109375" style="495" customWidth="1"/>
    <col min="3" max="3" width="21.5703125" style="495" customWidth="1"/>
    <col min="4" max="4" width="49.28515625" style="495" customWidth="1"/>
    <col min="5" max="16384" width="9.28515625" style="495"/>
  </cols>
  <sheetData>
    <row r="1" spans="1:4">
      <c r="A1" s="494" t="s">
        <v>188</v>
      </c>
    </row>
    <row r="2" spans="1:4">
      <c r="A2" s="494" t="s">
        <v>189</v>
      </c>
    </row>
    <row r="3" spans="1:4">
      <c r="A3" s="496" t="s">
        <v>739</v>
      </c>
      <c r="B3" s="497">
        <f>'1. key ratios'!B2</f>
        <v>44377</v>
      </c>
    </row>
    <row r="4" spans="1:4">
      <c r="A4" s="496"/>
    </row>
    <row r="5" spans="1:4" ht="15" customHeight="1">
      <c r="A5" s="713" t="s">
        <v>740</v>
      </c>
      <c r="B5" s="714"/>
      <c r="C5" s="703" t="s">
        <v>741</v>
      </c>
      <c r="D5" s="717" t="s">
        <v>742</v>
      </c>
    </row>
    <row r="6" spans="1:4">
      <c r="A6" s="715"/>
      <c r="B6" s="716"/>
      <c r="C6" s="706"/>
      <c r="D6" s="717"/>
    </row>
    <row r="7" spans="1:4">
      <c r="A7" s="501">
        <v>1</v>
      </c>
      <c r="B7" s="501" t="s">
        <v>743</v>
      </c>
      <c r="C7" s="509">
        <v>3211373</v>
      </c>
      <c r="D7" s="523"/>
    </row>
    <row r="8" spans="1:4">
      <c r="A8" s="509">
        <v>2</v>
      </c>
      <c r="B8" s="509" t="s">
        <v>744</v>
      </c>
      <c r="C8" s="509">
        <v>148476</v>
      </c>
      <c r="D8" s="523"/>
    </row>
    <row r="9" spans="1:4">
      <c r="A9" s="509">
        <v>3</v>
      </c>
      <c r="B9" s="524" t="s">
        <v>745</v>
      </c>
      <c r="C9" s="509"/>
      <c r="D9" s="523"/>
    </row>
    <row r="10" spans="1:4">
      <c r="A10" s="509">
        <v>4</v>
      </c>
      <c r="B10" s="509" t="s">
        <v>746</v>
      </c>
      <c r="C10" s="509">
        <f>SUM(C11:C18)</f>
        <v>322983.08</v>
      </c>
      <c r="D10" s="523"/>
    </row>
    <row r="11" spans="1:4">
      <c r="A11" s="509">
        <v>5</v>
      </c>
      <c r="B11" s="525" t="s">
        <v>747</v>
      </c>
      <c r="C11" s="509"/>
      <c r="D11" s="523"/>
    </row>
    <row r="12" spans="1:4">
      <c r="A12" s="509">
        <v>6</v>
      </c>
      <c r="B12" s="525" t="s">
        <v>748</v>
      </c>
      <c r="C12" s="509"/>
      <c r="D12" s="523"/>
    </row>
    <row r="13" spans="1:4">
      <c r="A13" s="509">
        <v>7</v>
      </c>
      <c r="B13" s="525" t="s">
        <v>749</v>
      </c>
      <c r="C13" s="509">
        <v>279974.08</v>
      </c>
      <c r="D13" s="523"/>
    </row>
    <row r="14" spans="1:4">
      <c r="A14" s="509">
        <v>8</v>
      </c>
      <c r="B14" s="525" t="s">
        <v>750</v>
      </c>
      <c r="C14" s="509"/>
      <c r="D14" s="509"/>
    </row>
    <row r="15" spans="1:4">
      <c r="A15" s="509">
        <v>9</v>
      </c>
      <c r="B15" s="525" t="s">
        <v>751</v>
      </c>
      <c r="C15" s="509"/>
      <c r="D15" s="509"/>
    </row>
    <row r="16" spans="1:4">
      <c r="A16" s="509">
        <v>10</v>
      </c>
      <c r="B16" s="525" t="s">
        <v>752</v>
      </c>
      <c r="C16" s="509">
        <v>43009</v>
      </c>
      <c r="D16" s="523"/>
    </row>
    <row r="17" spans="1:4">
      <c r="A17" s="509">
        <v>11</v>
      </c>
      <c r="B17" s="525" t="s">
        <v>753</v>
      </c>
      <c r="C17" s="509"/>
      <c r="D17" s="509"/>
    </row>
    <row r="18" spans="1:4" ht="25.5">
      <c r="A18" s="509">
        <v>12</v>
      </c>
      <c r="B18" s="525" t="s">
        <v>754</v>
      </c>
      <c r="C18" s="509"/>
      <c r="D18" s="523"/>
    </row>
    <row r="19" spans="1:4">
      <c r="A19" s="501">
        <v>13</v>
      </c>
      <c r="B19" s="526" t="s">
        <v>755</v>
      </c>
      <c r="C19" s="501">
        <f>C7+C8+C9-C10</f>
        <v>3036865.92</v>
      </c>
      <c r="D19" s="527"/>
    </row>
    <row r="22" spans="1:4">
      <c r="B22" s="494"/>
    </row>
    <row r="23" spans="1:4">
      <c r="B23" s="494"/>
    </row>
    <row r="24" spans="1:4">
      <c r="B24" s="496"/>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56"/>
  <sheetViews>
    <sheetView showGridLines="0" tabSelected="1" topLeftCell="B1" zoomScale="115" zoomScaleNormal="115" workbookViewId="0">
      <selection activeCell="B3" sqref="B3"/>
    </sheetView>
  </sheetViews>
  <sheetFormatPr defaultColWidth="9.28515625" defaultRowHeight="12.75"/>
  <cols>
    <col min="1" max="1" width="11.7109375" style="495" bestFit="1" customWidth="1"/>
    <col min="2" max="2" width="80.7109375" style="495" customWidth="1"/>
    <col min="3" max="3" width="18.140625" style="495" customWidth="1"/>
    <col min="4" max="5" width="22.28515625" style="495" customWidth="1"/>
    <col min="6" max="6" width="23.42578125" style="495" customWidth="1"/>
    <col min="7" max="14" width="22.28515625" style="495" customWidth="1"/>
    <col min="15" max="15" width="23.28515625" style="495" bestFit="1" customWidth="1"/>
    <col min="16" max="16" width="21.7109375" style="495" bestFit="1" customWidth="1"/>
    <col min="17" max="19" width="19" style="495" bestFit="1" customWidth="1"/>
    <col min="20" max="20" width="16.28515625" style="495" customWidth="1"/>
    <col min="21" max="21" width="10.42578125" style="495" bestFit="1" customWidth="1"/>
    <col min="22" max="22" width="20" style="495" customWidth="1"/>
    <col min="23" max="16384" width="9.28515625" style="495"/>
  </cols>
  <sheetData>
    <row r="1" spans="1:22">
      <c r="A1" s="494" t="s">
        <v>188</v>
      </c>
    </row>
    <row r="2" spans="1:22">
      <c r="A2" s="494" t="s">
        <v>189</v>
      </c>
      <c r="B2" s="505"/>
      <c r="C2" s="505"/>
    </row>
    <row r="3" spans="1:22">
      <c r="A3" s="496" t="s">
        <v>756</v>
      </c>
      <c r="B3" s="497">
        <f>'1. key ratios'!B2</f>
        <v>44377</v>
      </c>
    </row>
    <row r="5" spans="1:22" ht="15" customHeight="1">
      <c r="A5" s="703" t="s">
        <v>757</v>
      </c>
      <c r="B5" s="705"/>
      <c r="C5" s="720" t="s">
        <v>758</v>
      </c>
      <c r="D5" s="721"/>
      <c r="E5" s="721"/>
      <c r="F5" s="721"/>
      <c r="G5" s="721"/>
      <c r="H5" s="721"/>
      <c r="I5" s="721"/>
      <c r="J5" s="721"/>
      <c r="K5" s="721"/>
      <c r="L5" s="721"/>
      <c r="M5" s="721"/>
      <c r="N5" s="721"/>
      <c r="O5" s="721"/>
      <c r="P5" s="721"/>
      <c r="Q5" s="721"/>
      <c r="R5" s="721"/>
      <c r="S5" s="721"/>
      <c r="T5" s="721"/>
      <c r="U5" s="722"/>
      <c r="V5" s="528"/>
    </row>
    <row r="6" spans="1:22">
      <c r="A6" s="718"/>
      <c r="B6" s="719"/>
      <c r="C6" s="723" t="s">
        <v>68</v>
      </c>
      <c r="D6" s="725" t="s">
        <v>759</v>
      </c>
      <c r="E6" s="725"/>
      <c r="F6" s="710"/>
      <c r="G6" s="726" t="s">
        <v>760</v>
      </c>
      <c r="H6" s="727"/>
      <c r="I6" s="727"/>
      <c r="J6" s="727"/>
      <c r="K6" s="728"/>
      <c r="L6" s="529"/>
      <c r="M6" s="729" t="s">
        <v>761</v>
      </c>
      <c r="N6" s="729"/>
      <c r="O6" s="710"/>
      <c r="P6" s="710"/>
      <c r="Q6" s="710"/>
      <c r="R6" s="710"/>
      <c r="S6" s="710"/>
      <c r="T6" s="710"/>
      <c r="U6" s="710"/>
      <c r="V6" s="529"/>
    </row>
    <row r="7" spans="1:22" ht="25.5">
      <c r="A7" s="706"/>
      <c r="B7" s="708"/>
      <c r="C7" s="724"/>
      <c r="D7" s="530"/>
      <c r="E7" s="630" t="s">
        <v>762</v>
      </c>
      <c r="F7" s="631" t="s">
        <v>763</v>
      </c>
      <c r="G7" s="632"/>
      <c r="H7" s="631" t="s">
        <v>762</v>
      </c>
      <c r="I7" s="630" t="s">
        <v>789</v>
      </c>
      <c r="J7" s="630" t="s">
        <v>764</v>
      </c>
      <c r="K7" s="631" t="s">
        <v>765</v>
      </c>
      <c r="L7" s="633"/>
      <c r="M7" s="634" t="s">
        <v>766</v>
      </c>
      <c r="N7" s="630" t="s">
        <v>764</v>
      </c>
      <c r="O7" s="630" t="s">
        <v>767</v>
      </c>
      <c r="P7" s="630" t="s">
        <v>768</v>
      </c>
      <c r="Q7" s="630" t="s">
        <v>769</v>
      </c>
      <c r="R7" s="630" t="s">
        <v>770</v>
      </c>
      <c r="S7" s="630" t="s">
        <v>771</v>
      </c>
      <c r="T7" s="630" t="s">
        <v>772</v>
      </c>
      <c r="U7" s="630" t="s">
        <v>773</v>
      </c>
      <c r="V7" s="528"/>
    </row>
    <row r="8" spans="1:22">
      <c r="A8" s="531">
        <v>1</v>
      </c>
      <c r="B8" s="501" t="s">
        <v>774</v>
      </c>
      <c r="C8" s="628">
        <f>C13+C14</f>
        <v>12407773.98000001</v>
      </c>
      <c r="D8" s="627">
        <f>D13+D14</f>
        <v>9292976.9100000113</v>
      </c>
      <c r="E8" s="627">
        <v>16412.690000000002</v>
      </c>
      <c r="F8" s="627">
        <v>0</v>
      </c>
      <c r="G8" s="627">
        <v>77931.169999999984</v>
      </c>
      <c r="H8" s="627">
        <v>8014.7300000000005</v>
      </c>
      <c r="I8" s="627">
        <v>5043.7299999999996</v>
      </c>
      <c r="J8" s="627">
        <v>0</v>
      </c>
      <c r="K8" s="627">
        <v>0</v>
      </c>
      <c r="L8" s="627">
        <v>3036865.67</v>
      </c>
      <c r="M8" s="627">
        <v>10051.000000000004</v>
      </c>
      <c r="N8" s="627">
        <v>35992.320000000007</v>
      </c>
      <c r="O8" s="627">
        <v>36819.99</v>
      </c>
      <c r="P8" s="627">
        <v>11124.87</v>
      </c>
      <c r="Q8" s="627">
        <v>1152111.1199999999</v>
      </c>
      <c r="R8" s="627">
        <v>0</v>
      </c>
      <c r="S8" s="627">
        <v>0</v>
      </c>
      <c r="T8" s="627">
        <v>226968.47999999998</v>
      </c>
      <c r="U8" s="627">
        <v>22850.960000000003</v>
      </c>
    </row>
    <row r="9" spans="1:22">
      <c r="A9" s="509">
        <v>1.1000000000000001</v>
      </c>
      <c r="B9" s="532" t="s">
        <v>775</v>
      </c>
      <c r="C9" s="629"/>
      <c r="D9" s="627"/>
      <c r="E9" s="627"/>
      <c r="F9" s="627"/>
      <c r="G9" s="627"/>
      <c r="H9" s="627"/>
      <c r="I9" s="627"/>
      <c r="J9" s="627"/>
      <c r="K9" s="627"/>
      <c r="L9" s="627"/>
      <c r="M9" s="627"/>
      <c r="N9" s="627"/>
      <c r="O9" s="627"/>
      <c r="P9" s="627"/>
      <c r="Q9" s="627"/>
      <c r="R9" s="627"/>
      <c r="S9" s="627"/>
      <c r="T9" s="627"/>
      <c r="U9" s="627"/>
    </row>
    <row r="10" spans="1:22">
      <c r="A10" s="509">
        <v>1.2</v>
      </c>
      <c r="B10" s="532" t="s">
        <v>776</v>
      </c>
      <c r="C10" s="629"/>
      <c r="D10" s="627"/>
      <c r="E10" s="627"/>
      <c r="F10" s="627"/>
      <c r="G10" s="627"/>
      <c r="H10" s="627"/>
      <c r="I10" s="627"/>
      <c r="J10" s="627"/>
      <c r="K10" s="627"/>
      <c r="L10" s="627"/>
      <c r="M10" s="627"/>
      <c r="N10" s="627"/>
      <c r="O10" s="627"/>
      <c r="P10" s="627"/>
      <c r="Q10" s="627"/>
      <c r="R10" s="627"/>
      <c r="S10" s="627"/>
      <c r="T10" s="627"/>
      <c r="U10" s="627"/>
    </row>
    <row r="11" spans="1:22">
      <c r="A11" s="509">
        <v>1.3</v>
      </c>
      <c r="B11" s="532" t="s">
        <v>777</v>
      </c>
      <c r="C11" s="629"/>
      <c r="D11" s="627"/>
      <c r="E11" s="627"/>
      <c r="F11" s="627"/>
      <c r="G11" s="627"/>
      <c r="H11" s="627"/>
      <c r="I11" s="627"/>
      <c r="J11" s="627"/>
      <c r="K11" s="627"/>
      <c r="L11" s="627"/>
      <c r="M11" s="627"/>
      <c r="N11" s="627"/>
      <c r="O11" s="627"/>
      <c r="P11" s="627"/>
      <c r="Q11" s="627"/>
      <c r="R11" s="627"/>
      <c r="S11" s="627"/>
      <c r="T11" s="627"/>
      <c r="U11" s="627"/>
    </row>
    <row r="12" spans="1:22">
      <c r="A12" s="509">
        <v>1.4</v>
      </c>
      <c r="B12" s="532" t="s">
        <v>778</v>
      </c>
      <c r="C12" s="629"/>
      <c r="D12" s="627"/>
      <c r="E12" s="627"/>
      <c r="F12" s="627"/>
      <c r="G12" s="627"/>
      <c r="H12" s="627"/>
      <c r="I12" s="627"/>
      <c r="J12" s="627"/>
      <c r="K12" s="627"/>
      <c r="L12" s="627"/>
      <c r="M12" s="627"/>
      <c r="N12" s="627"/>
      <c r="O12" s="627"/>
      <c r="P12" s="627"/>
      <c r="Q12" s="627"/>
      <c r="R12" s="627"/>
      <c r="S12" s="627"/>
      <c r="T12" s="627"/>
      <c r="U12" s="627"/>
    </row>
    <row r="13" spans="1:22">
      <c r="A13" s="509">
        <v>1.5</v>
      </c>
      <c r="B13" s="532" t="s">
        <v>779</v>
      </c>
      <c r="C13" s="629">
        <f>6469302.12000001-37216.58</f>
        <v>6432085.5400000103</v>
      </c>
      <c r="D13" s="627">
        <f>4169949.88000001+67453</f>
        <v>4237402.8800000101</v>
      </c>
      <c r="E13" s="627">
        <v>0</v>
      </c>
      <c r="F13" s="627">
        <v>0</v>
      </c>
      <c r="G13" s="627">
        <v>0</v>
      </c>
      <c r="H13" s="627">
        <v>0</v>
      </c>
      <c r="I13" s="627">
        <v>0</v>
      </c>
      <c r="J13" s="627">
        <v>0</v>
      </c>
      <c r="K13" s="627">
        <v>0</v>
      </c>
      <c r="L13" s="627">
        <v>2194682.65</v>
      </c>
      <c r="M13" s="627">
        <v>0</v>
      </c>
      <c r="N13" s="627">
        <v>0</v>
      </c>
      <c r="O13" s="627">
        <v>0</v>
      </c>
      <c r="P13" s="627">
        <v>0</v>
      </c>
      <c r="Q13" s="627">
        <v>962303.57</v>
      </c>
      <c r="R13" s="627">
        <v>0</v>
      </c>
      <c r="S13" s="627">
        <v>0</v>
      </c>
      <c r="T13" s="627">
        <v>0</v>
      </c>
      <c r="U13" s="627">
        <v>0</v>
      </c>
    </row>
    <row r="14" spans="1:22">
      <c r="A14" s="509">
        <v>1.6</v>
      </c>
      <c r="B14" s="532" t="s">
        <v>780</v>
      </c>
      <c r="C14" s="629">
        <v>5975688.4399999995</v>
      </c>
      <c r="D14" s="627">
        <f>4939342.03+116232</f>
        <v>5055574.03</v>
      </c>
      <c r="E14" s="627">
        <v>16412.690000000002</v>
      </c>
      <c r="F14" s="627">
        <v>0</v>
      </c>
      <c r="G14" s="627">
        <v>77931.169999999984</v>
      </c>
      <c r="H14" s="627">
        <v>8014.7300000000005</v>
      </c>
      <c r="I14" s="627">
        <v>5043.7299999999996</v>
      </c>
      <c r="J14" s="627">
        <v>0</v>
      </c>
      <c r="K14" s="627">
        <v>0</v>
      </c>
      <c r="L14" s="627">
        <v>842183.01999999979</v>
      </c>
      <c r="M14" s="627">
        <v>10051.000000000004</v>
      </c>
      <c r="N14" s="627">
        <v>35992.320000000007</v>
      </c>
      <c r="O14" s="627">
        <v>36819.99</v>
      </c>
      <c r="P14" s="627">
        <v>11124.87</v>
      </c>
      <c r="Q14" s="627">
        <v>189807.55</v>
      </c>
      <c r="R14" s="627">
        <v>0</v>
      </c>
      <c r="S14" s="627">
        <v>0</v>
      </c>
      <c r="T14" s="627">
        <v>226968.47999999998</v>
      </c>
      <c r="U14" s="627">
        <v>22850.960000000003</v>
      </c>
    </row>
    <row r="15" spans="1:22">
      <c r="A15" s="531">
        <v>2</v>
      </c>
      <c r="B15" s="501" t="s">
        <v>781</v>
      </c>
      <c r="C15" s="628">
        <v>39931437.770000003</v>
      </c>
      <c r="D15" s="627">
        <v>39931437.770000003</v>
      </c>
      <c r="E15" s="627">
        <v>0</v>
      </c>
      <c r="F15" s="627">
        <v>0</v>
      </c>
      <c r="G15" s="627">
        <v>0</v>
      </c>
      <c r="H15" s="627">
        <v>0</v>
      </c>
      <c r="I15" s="627">
        <v>0</v>
      </c>
      <c r="J15" s="627">
        <v>0</v>
      </c>
      <c r="K15" s="627">
        <v>0</v>
      </c>
      <c r="L15" s="627">
        <v>0</v>
      </c>
      <c r="M15" s="627">
        <v>0</v>
      </c>
      <c r="N15" s="627">
        <v>0</v>
      </c>
      <c r="O15" s="627">
        <v>0</v>
      </c>
      <c r="P15" s="627">
        <v>0</v>
      </c>
      <c r="Q15" s="627">
        <v>0</v>
      </c>
      <c r="R15" s="627">
        <v>0</v>
      </c>
      <c r="S15" s="627">
        <v>0</v>
      </c>
      <c r="T15" s="627">
        <v>0</v>
      </c>
      <c r="U15" s="627">
        <v>0</v>
      </c>
    </row>
    <row r="16" spans="1:22">
      <c r="A16" s="509">
        <v>2.1</v>
      </c>
      <c r="B16" s="532" t="s">
        <v>775</v>
      </c>
      <c r="C16" s="629"/>
      <c r="D16" s="627"/>
      <c r="E16" s="627"/>
      <c r="F16" s="627"/>
      <c r="G16" s="627"/>
      <c r="H16" s="627"/>
      <c r="I16" s="627"/>
      <c r="J16" s="627"/>
      <c r="K16" s="627"/>
      <c r="L16" s="627"/>
      <c r="M16" s="627"/>
      <c r="N16" s="627"/>
      <c r="O16" s="627"/>
      <c r="P16" s="627"/>
      <c r="Q16" s="627"/>
      <c r="R16" s="627"/>
      <c r="S16" s="627"/>
      <c r="T16" s="627"/>
      <c r="U16" s="627"/>
    </row>
    <row r="17" spans="1:21">
      <c r="A17" s="509">
        <v>2.2000000000000002</v>
      </c>
      <c r="B17" s="532" t="s">
        <v>776</v>
      </c>
      <c r="C17" s="629">
        <v>34931437.770000003</v>
      </c>
      <c r="D17" s="627">
        <v>34931437.770000003</v>
      </c>
      <c r="E17" s="627"/>
      <c r="F17" s="627"/>
      <c r="G17" s="627"/>
      <c r="H17" s="627"/>
      <c r="I17" s="627"/>
      <c r="J17" s="627"/>
      <c r="K17" s="627"/>
      <c r="L17" s="627"/>
      <c r="M17" s="627"/>
      <c r="N17" s="627"/>
      <c r="O17" s="627"/>
      <c r="P17" s="627"/>
      <c r="Q17" s="627"/>
      <c r="R17" s="627"/>
      <c r="S17" s="627"/>
      <c r="T17" s="627"/>
      <c r="U17" s="627"/>
    </row>
    <row r="18" spans="1:21">
      <c r="A18" s="509">
        <v>2.2999999999999998</v>
      </c>
      <c r="B18" s="532" t="s">
        <v>777</v>
      </c>
      <c r="C18" s="629"/>
      <c r="D18" s="627"/>
      <c r="E18" s="627"/>
      <c r="F18" s="627"/>
      <c r="G18" s="627"/>
      <c r="H18" s="627"/>
      <c r="I18" s="627"/>
      <c r="J18" s="627"/>
      <c r="K18" s="627"/>
      <c r="L18" s="627"/>
      <c r="M18" s="627"/>
      <c r="N18" s="627"/>
      <c r="O18" s="627"/>
      <c r="P18" s="627"/>
      <c r="Q18" s="627"/>
      <c r="R18" s="627"/>
      <c r="S18" s="627"/>
      <c r="T18" s="627"/>
      <c r="U18" s="627"/>
    </row>
    <row r="19" spans="1:21">
      <c r="A19" s="509">
        <v>2.4</v>
      </c>
      <c r="B19" s="532" t="s">
        <v>778</v>
      </c>
      <c r="C19" s="629">
        <v>3000000</v>
      </c>
      <c r="D19" s="627">
        <v>3000000</v>
      </c>
      <c r="E19" s="627"/>
      <c r="F19" s="627"/>
      <c r="G19" s="627"/>
      <c r="H19" s="627"/>
      <c r="I19" s="627"/>
      <c r="J19" s="627"/>
      <c r="K19" s="627"/>
      <c r="L19" s="627"/>
      <c r="M19" s="627"/>
      <c r="N19" s="627"/>
      <c r="O19" s="627"/>
      <c r="P19" s="627"/>
      <c r="Q19" s="627"/>
      <c r="R19" s="627"/>
      <c r="S19" s="627"/>
      <c r="T19" s="627"/>
      <c r="U19" s="627"/>
    </row>
    <row r="20" spans="1:21">
      <c r="A20" s="509">
        <v>2.5</v>
      </c>
      <c r="B20" s="532" t="s">
        <v>779</v>
      </c>
      <c r="C20" s="629">
        <v>2000000</v>
      </c>
      <c r="D20" s="627">
        <v>2000000</v>
      </c>
      <c r="E20" s="627"/>
      <c r="F20" s="627"/>
      <c r="G20" s="627"/>
      <c r="H20" s="627"/>
      <c r="I20" s="627"/>
      <c r="J20" s="627"/>
      <c r="K20" s="627"/>
      <c r="L20" s="627"/>
      <c r="M20" s="627"/>
      <c r="N20" s="627"/>
      <c r="O20" s="627"/>
      <c r="P20" s="627"/>
      <c r="Q20" s="627"/>
      <c r="R20" s="627"/>
      <c r="S20" s="627"/>
      <c r="T20" s="627"/>
      <c r="U20" s="627"/>
    </row>
    <row r="21" spans="1:21">
      <c r="A21" s="509">
        <v>2.6</v>
      </c>
      <c r="B21" s="532" t="s">
        <v>780</v>
      </c>
      <c r="C21" s="629"/>
      <c r="D21" s="627"/>
      <c r="E21" s="627"/>
      <c r="F21" s="627"/>
      <c r="G21" s="627"/>
      <c r="H21" s="627"/>
      <c r="I21" s="627"/>
      <c r="J21" s="627"/>
      <c r="K21" s="627"/>
      <c r="L21" s="627"/>
      <c r="M21" s="627"/>
      <c r="N21" s="627"/>
      <c r="O21" s="627"/>
      <c r="P21" s="627"/>
      <c r="Q21" s="627"/>
      <c r="R21" s="627"/>
      <c r="S21" s="627"/>
      <c r="T21" s="627"/>
      <c r="U21" s="627"/>
    </row>
    <row r="22" spans="1:21">
      <c r="A22" s="531">
        <v>3</v>
      </c>
      <c r="B22" s="501" t="s">
        <v>782</v>
      </c>
      <c r="C22" s="628">
        <v>240254.98</v>
      </c>
      <c r="D22" s="627">
        <v>156603</v>
      </c>
      <c r="E22" s="635">
        <v>0</v>
      </c>
      <c r="F22" s="635">
        <v>0</v>
      </c>
      <c r="G22" s="627">
        <v>0</v>
      </c>
      <c r="H22" s="635">
        <v>0</v>
      </c>
      <c r="I22" s="635">
        <v>0</v>
      </c>
      <c r="J22" s="635">
        <v>0</v>
      </c>
      <c r="K22" s="635">
        <v>0</v>
      </c>
      <c r="L22" s="627">
        <v>0</v>
      </c>
      <c r="M22" s="635">
        <v>0</v>
      </c>
      <c r="N22" s="635">
        <v>0</v>
      </c>
      <c r="O22" s="635">
        <v>0</v>
      </c>
      <c r="P22" s="635">
        <v>0</v>
      </c>
      <c r="Q22" s="635">
        <v>0</v>
      </c>
      <c r="R22" s="635">
        <v>0</v>
      </c>
      <c r="S22" s="635">
        <v>0</v>
      </c>
      <c r="T22" s="635">
        <v>0</v>
      </c>
      <c r="U22" s="627">
        <v>0</v>
      </c>
    </row>
    <row r="23" spans="1:21">
      <c r="A23" s="509">
        <v>3.1</v>
      </c>
      <c r="B23" s="532" t="s">
        <v>775</v>
      </c>
      <c r="C23" s="629"/>
      <c r="D23" s="627"/>
      <c r="E23" s="635"/>
      <c r="F23" s="635"/>
      <c r="G23" s="627"/>
      <c r="H23" s="635"/>
      <c r="I23" s="635"/>
      <c r="J23" s="635"/>
      <c r="K23" s="635"/>
      <c r="L23" s="627"/>
      <c r="M23" s="635"/>
      <c r="N23" s="635"/>
      <c r="O23" s="635"/>
      <c r="P23" s="635"/>
      <c r="Q23" s="635"/>
      <c r="R23" s="635"/>
      <c r="S23" s="635"/>
      <c r="T23" s="635"/>
      <c r="U23" s="627"/>
    </row>
    <row r="24" spans="1:21">
      <c r="A24" s="509">
        <v>3.2</v>
      </c>
      <c r="B24" s="532" t="s">
        <v>776</v>
      </c>
      <c r="C24" s="629"/>
      <c r="D24" s="627"/>
      <c r="E24" s="635"/>
      <c r="F24" s="635"/>
      <c r="G24" s="627"/>
      <c r="H24" s="635"/>
      <c r="I24" s="635"/>
      <c r="J24" s="635"/>
      <c r="K24" s="635"/>
      <c r="L24" s="627"/>
      <c r="M24" s="635"/>
      <c r="N24" s="635"/>
      <c r="O24" s="635"/>
      <c r="P24" s="635"/>
      <c r="Q24" s="635"/>
      <c r="R24" s="635"/>
      <c r="S24" s="635"/>
      <c r="T24" s="635"/>
      <c r="U24" s="627"/>
    </row>
    <row r="25" spans="1:21">
      <c r="A25" s="509">
        <v>3.3</v>
      </c>
      <c r="B25" s="532" t="s">
        <v>777</v>
      </c>
      <c r="C25" s="629"/>
      <c r="D25" s="627"/>
      <c r="E25" s="635"/>
      <c r="F25" s="635"/>
      <c r="G25" s="627"/>
      <c r="H25" s="635"/>
      <c r="I25" s="635"/>
      <c r="J25" s="635"/>
      <c r="K25" s="635"/>
      <c r="L25" s="627"/>
      <c r="M25" s="635"/>
      <c r="N25" s="635"/>
      <c r="O25" s="635"/>
      <c r="P25" s="635"/>
      <c r="Q25" s="635"/>
      <c r="R25" s="635"/>
      <c r="S25" s="635"/>
      <c r="T25" s="635"/>
      <c r="U25" s="627"/>
    </row>
    <row r="26" spans="1:21">
      <c r="A26" s="509">
        <v>3.4</v>
      </c>
      <c r="B26" s="532" t="s">
        <v>778</v>
      </c>
      <c r="C26" s="629"/>
      <c r="D26" s="627"/>
      <c r="E26" s="635"/>
      <c r="F26" s="635"/>
      <c r="G26" s="627"/>
      <c r="H26" s="635"/>
      <c r="I26" s="635"/>
      <c r="J26" s="635"/>
      <c r="K26" s="635"/>
      <c r="L26" s="627"/>
      <c r="M26" s="635"/>
      <c r="N26" s="635"/>
      <c r="O26" s="635"/>
      <c r="P26" s="635"/>
      <c r="Q26" s="635"/>
      <c r="R26" s="635"/>
      <c r="S26" s="635"/>
      <c r="T26" s="635"/>
      <c r="U26" s="627"/>
    </row>
    <row r="27" spans="1:21">
      <c r="A27" s="509">
        <v>3.5</v>
      </c>
      <c r="B27" s="532" t="s">
        <v>779</v>
      </c>
      <c r="C27" s="629">
        <v>156603</v>
      </c>
      <c r="D27" s="627">
        <v>156603</v>
      </c>
      <c r="E27" s="635"/>
      <c r="F27" s="635"/>
      <c r="G27" s="627"/>
      <c r="H27" s="635"/>
      <c r="I27" s="635"/>
      <c r="J27" s="635"/>
      <c r="K27" s="635"/>
      <c r="L27" s="627"/>
      <c r="M27" s="635"/>
      <c r="N27" s="635"/>
      <c r="O27" s="635"/>
      <c r="P27" s="635"/>
      <c r="Q27" s="635"/>
      <c r="R27" s="635"/>
      <c r="S27" s="635"/>
      <c r="T27" s="635"/>
      <c r="U27" s="627"/>
    </row>
    <row r="28" spans="1:21">
      <c r="A28" s="509">
        <v>3.6</v>
      </c>
      <c r="B28" s="532" t="s">
        <v>780</v>
      </c>
      <c r="C28" s="629">
        <v>83651.98000000001</v>
      </c>
      <c r="D28" s="627"/>
      <c r="E28" s="635"/>
      <c r="F28" s="635"/>
      <c r="G28" s="627"/>
      <c r="H28" s="635"/>
      <c r="I28" s="635"/>
      <c r="J28" s="635"/>
      <c r="K28" s="635"/>
      <c r="L28" s="627"/>
      <c r="M28" s="635"/>
      <c r="N28" s="635"/>
      <c r="O28" s="635"/>
      <c r="P28" s="635"/>
      <c r="Q28" s="635"/>
      <c r="R28" s="635"/>
      <c r="S28" s="635"/>
      <c r="T28" s="635"/>
      <c r="U28" s="627"/>
    </row>
    <row r="31" spans="1:21">
      <c r="E31" s="806"/>
    </row>
    <row r="32" spans="1:21">
      <c r="F32" s="806"/>
    </row>
    <row r="33" spans="3:7">
      <c r="E33" s="806"/>
    </row>
    <row r="34" spans="3:7">
      <c r="E34" s="806"/>
    </row>
    <row r="35" spans="3:7">
      <c r="D35" s="806"/>
    </row>
    <row r="38" spans="3:7">
      <c r="C38" s="806"/>
      <c r="G38" s="806"/>
    </row>
    <row r="49" s="495" customFormat="1"/>
    <row r="50" s="495" customFormat="1"/>
    <row r="51" s="495" customFormat="1"/>
    <row r="52" s="495" customFormat="1"/>
    <row r="53" s="495" customFormat="1"/>
    <row r="54" s="495" customFormat="1"/>
    <row r="55" s="495" customFormat="1"/>
    <row r="56" s="495" customFormat="1"/>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33"/>
  <sheetViews>
    <sheetView showGridLines="0" topLeftCell="C1" zoomScaleNormal="100" workbookViewId="0">
      <selection activeCell="C1" sqref="A1:XFD1048576"/>
    </sheetView>
  </sheetViews>
  <sheetFormatPr defaultColWidth="9.28515625" defaultRowHeight="12.75"/>
  <cols>
    <col min="1" max="1" width="11.7109375" style="495" bestFit="1" customWidth="1"/>
    <col min="2" max="2" width="90.28515625" style="495" bestFit="1" customWidth="1"/>
    <col min="3" max="3" width="20.28515625" style="495" customWidth="1"/>
    <col min="4" max="4" width="22.28515625" style="495" customWidth="1"/>
    <col min="5" max="5" width="17.140625" style="495" customWidth="1"/>
    <col min="6" max="7" width="22.28515625" style="495" customWidth="1"/>
    <col min="8" max="8" width="17.140625" style="495" customWidth="1"/>
    <col min="9" max="14" width="22.28515625" style="495" customWidth="1"/>
    <col min="15" max="15" width="23.28515625" style="495" bestFit="1" customWidth="1"/>
    <col min="16" max="16" width="21.7109375" style="495" bestFit="1" customWidth="1"/>
    <col min="17" max="19" width="19" style="495" bestFit="1" customWidth="1"/>
    <col min="20" max="20" width="15.28515625" style="495" customWidth="1"/>
    <col min="21" max="16384" width="9.28515625" style="495"/>
  </cols>
  <sheetData>
    <row r="1" spans="1:20">
      <c r="A1" s="494" t="s">
        <v>188</v>
      </c>
    </row>
    <row r="2" spans="1:20">
      <c r="A2" s="494" t="s">
        <v>189</v>
      </c>
    </row>
    <row r="3" spans="1:20">
      <c r="A3" s="496" t="s">
        <v>783</v>
      </c>
      <c r="B3" s="497">
        <f>'1. key ratios'!B2</f>
        <v>44377</v>
      </c>
      <c r="C3" s="497"/>
    </row>
    <row r="4" spans="1:20">
      <c r="A4" s="496"/>
      <c r="B4" s="497"/>
      <c r="C4" s="497"/>
    </row>
    <row r="5" spans="1:20" ht="13.5" customHeight="1">
      <c r="A5" s="730" t="s">
        <v>784</v>
      </c>
      <c r="B5" s="731"/>
      <c r="C5" s="736" t="s">
        <v>785</v>
      </c>
      <c r="D5" s="737"/>
      <c r="E5" s="737"/>
      <c r="F5" s="737"/>
      <c r="G5" s="737"/>
      <c r="H5" s="737"/>
      <c r="I5" s="737"/>
      <c r="J5" s="737"/>
      <c r="K5" s="737"/>
      <c r="L5" s="737"/>
      <c r="M5" s="737"/>
      <c r="N5" s="737"/>
      <c r="O5" s="737"/>
      <c r="P5" s="737"/>
      <c r="Q5" s="737"/>
      <c r="R5" s="737"/>
      <c r="S5" s="737"/>
      <c r="T5" s="738"/>
    </row>
    <row r="6" spans="1:20">
      <c r="A6" s="732"/>
      <c r="B6" s="733"/>
      <c r="C6" s="717" t="s">
        <v>68</v>
      </c>
      <c r="D6" s="736" t="s">
        <v>786</v>
      </c>
      <c r="E6" s="737"/>
      <c r="F6" s="738"/>
      <c r="G6" s="736" t="s">
        <v>787</v>
      </c>
      <c r="H6" s="737"/>
      <c r="I6" s="737"/>
      <c r="J6" s="737"/>
      <c r="K6" s="738"/>
      <c r="L6" s="739" t="s">
        <v>788</v>
      </c>
      <c r="M6" s="740"/>
      <c r="N6" s="740"/>
      <c r="O6" s="740"/>
      <c r="P6" s="740"/>
      <c r="Q6" s="740"/>
      <c r="R6" s="740"/>
      <c r="S6" s="740"/>
      <c r="T6" s="741"/>
    </row>
    <row r="7" spans="1:20" ht="25.5">
      <c r="A7" s="734"/>
      <c r="B7" s="735"/>
      <c r="C7" s="717"/>
      <c r="D7" s="646"/>
      <c r="E7" s="507" t="s">
        <v>762</v>
      </c>
      <c r="F7" s="507" t="s">
        <v>763</v>
      </c>
      <c r="G7" s="646"/>
      <c r="H7" s="507" t="s">
        <v>762</v>
      </c>
      <c r="I7" s="507" t="s">
        <v>789</v>
      </c>
      <c r="J7" s="507" t="s">
        <v>764</v>
      </c>
      <c r="K7" s="507" t="s">
        <v>765</v>
      </c>
      <c r="L7" s="533"/>
      <c r="M7" s="507" t="s">
        <v>766</v>
      </c>
      <c r="N7" s="507" t="s">
        <v>764</v>
      </c>
      <c r="O7" s="507" t="s">
        <v>767</v>
      </c>
      <c r="P7" s="507" t="s">
        <v>768</v>
      </c>
      <c r="Q7" s="507" t="s">
        <v>769</v>
      </c>
      <c r="R7" s="507" t="s">
        <v>770</v>
      </c>
      <c r="S7" s="507" t="s">
        <v>771</v>
      </c>
      <c r="T7" s="591" t="s">
        <v>772</v>
      </c>
    </row>
    <row r="8" spans="1:20">
      <c r="A8" s="533">
        <v>1</v>
      </c>
      <c r="B8" s="526" t="s">
        <v>774</v>
      </c>
      <c r="C8" s="509">
        <v>12407773.979999995</v>
      </c>
      <c r="D8" s="509">
        <v>9292977.139999995</v>
      </c>
      <c r="E8" s="509">
        <v>16412.690000000002</v>
      </c>
      <c r="F8" s="509">
        <v>0</v>
      </c>
      <c r="G8" s="509">
        <v>77931.169999999984</v>
      </c>
      <c r="H8" s="509">
        <v>8014.7300000000005</v>
      </c>
      <c r="I8" s="509">
        <v>5043.7299999999996</v>
      </c>
      <c r="J8" s="509">
        <v>0</v>
      </c>
      <c r="K8" s="509">
        <v>0</v>
      </c>
      <c r="L8" s="509">
        <v>3036865.67</v>
      </c>
      <c r="M8" s="509">
        <v>10051.000000000004</v>
      </c>
      <c r="N8" s="509">
        <v>35992.320000000007</v>
      </c>
      <c r="O8" s="509">
        <v>36819.99</v>
      </c>
      <c r="P8" s="509">
        <v>11124.87</v>
      </c>
      <c r="Q8" s="509">
        <v>1152111.1199999999</v>
      </c>
      <c r="R8" s="509">
        <v>0</v>
      </c>
      <c r="S8" s="509">
        <v>0</v>
      </c>
      <c r="T8" s="509">
        <v>226968.47999999998</v>
      </c>
    </row>
    <row r="9" spans="1:20">
      <c r="A9" s="532">
        <v>1.1000000000000001</v>
      </c>
      <c r="B9" s="532" t="s">
        <v>790</v>
      </c>
      <c r="C9" s="629">
        <v>9015581.0399999991</v>
      </c>
      <c r="D9" s="627">
        <v>6271197.5299999993</v>
      </c>
      <c r="E9" s="627">
        <v>0</v>
      </c>
      <c r="F9" s="627">
        <v>0</v>
      </c>
      <c r="G9" s="627">
        <v>0</v>
      </c>
      <c r="H9" s="627">
        <v>0</v>
      </c>
      <c r="I9" s="627">
        <v>0</v>
      </c>
      <c r="J9" s="627">
        <v>0</v>
      </c>
      <c r="K9" s="627">
        <v>0</v>
      </c>
      <c r="L9" s="627">
        <v>2744383.51</v>
      </c>
      <c r="M9" s="627">
        <v>0</v>
      </c>
      <c r="N9" s="627">
        <v>0</v>
      </c>
      <c r="O9" s="627">
        <v>0</v>
      </c>
      <c r="P9" s="627">
        <v>0</v>
      </c>
      <c r="Q9" s="627">
        <v>1152111.1199999999</v>
      </c>
      <c r="R9" s="627">
        <v>0</v>
      </c>
      <c r="S9" s="627">
        <v>0</v>
      </c>
      <c r="T9" s="627">
        <v>226968.47999999998</v>
      </c>
    </row>
    <row r="10" spans="1:20">
      <c r="A10" s="534" t="s">
        <v>251</v>
      </c>
      <c r="B10" s="534" t="s">
        <v>791</v>
      </c>
      <c r="C10" s="637">
        <v>8973795.9699999988</v>
      </c>
      <c r="D10" s="627">
        <v>6229412.459999999</v>
      </c>
      <c r="E10" s="627">
        <v>0</v>
      </c>
      <c r="F10" s="627">
        <v>0</v>
      </c>
      <c r="G10" s="627">
        <v>0</v>
      </c>
      <c r="H10" s="627">
        <v>0</v>
      </c>
      <c r="I10" s="627">
        <v>0</v>
      </c>
      <c r="J10" s="627">
        <v>0</v>
      </c>
      <c r="K10" s="627">
        <v>0</v>
      </c>
      <c r="L10" s="627">
        <v>2744383.51</v>
      </c>
      <c r="M10" s="627">
        <v>0</v>
      </c>
      <c r="N10" s="627">
        <v>0</v>
      </c>
      <c r="O10" s="627">
        <v>0</v>
      </c>
      <c r="P10" s="627">
        <v>0</v>
      </c>
      <c r="Q10" s="627">
        <v>1152111.1199999999</v>
      </c>
      <c r="R10" s="627">
        <v>0</v>
      </c>
      <c r="S10" s="627">
        <v>0</v>
      </c>
      <c r="T10" s="627">
        <v>226968.47999999998</v>
      </c>
    </row>
    <row r="11" spans="1:20">
      <c r="A11" s="535" t="s">
        <v>792</v>
      </c>
      <c r="B11" s="535" t="s">
        <v>793</v>
      </c>
      <c r="C11" s="638">
        <v>6235835</v>
      </c>
      <c r="D11" s="627">
        <v>3908227</v>
      </c>
      <c r="E11" s="627"/>
      <c r="F11" s="627"/>
      <c r="G11" s="627"/>
      <c r="H11" s="627"/>
      <c r="I11" s="627"/>
      <c r="J11" s="627"/>
      <c r="K11" s="627"/>
      <c r="L11" s="627">
        <v>2327608</v>
      </c>
      <c r="M11" s="627"/>
      <c r="N11" s="627"/>
      <c r="O11" s="627"/>
      <c r="P11" s="627"/>
      <c r="Q11" s="627">
        <v>977821</v>
      </c>
      <c r="R11" s="627"/>
      <c r="S11" s="627"/>
      <c r="T11" s="627">
        <v>17683</v>
      </c>
    </row>
    <row r="12" spans="1:20">
      <c r="A12" s="535" t="s">
        <v>794</v>
      </c>
      <c r="B12" s="535" t="s">
        <v>795</v>
      </c>
      <c r="C12" s="638">
        <v>2466171.5499999998</v>
      </c>
      <c r="D12" s="627">
        <v>2276364</v>
      </c>
      <c r="E12" s="627"/>
      <c r="F12" s="627"/>
      <c r="G12" s="627"/>
      <c r="H12" s="627"/>
      <c r="I12" s="627"/>
      <c r="J12" s="627"/>
      <c r="K12" s="627"/>
      <c r="L12" s="627">
        <v>189807.55</v>
      </c>
      <c r="M12" s="627"/>
      <c r="N12" s="627"/>
      <c r="O12" s="627"/>
      <c r="P12" s="627"/>
      <c r="Q12" s="627">
        <v>174290.55</v>
      </c>
      <c r="R12" s="627"/>
      <c r="S12" s="627"/>
      <c r="T12" s="627"/>
    </row>
    <row r="13" spans="1:20">
      <c r="A13" s="535" t="s">
        <v>796</v>
      </c>
      <c r="B13" s="535" t="s">
        <v>797</v>
      </c>
      <c r="C13" s="638">
        <v>271789.8</v>
      </c>
      <c r="D13" s="627">
        <v>44821.8</v>
      </c>
      <c r="E13" s="627"/>
      <c r="F13" s="627"/>
      <c r="G13" s="627"/>
      <c r="H13" s="627"/>
      <c r="I13" s="627"/>
      <c r="J13" s="627"/>
      <c r="K13" s="627"/>
      <c r="L13" s="627">
        <v>226968</v>
      </c>
      <c r="M13" s="627"/>
      <c r="N13" s="627"/>
      <c r="O13" s="627"/>
      <c r="P13" s="627"/>
      <c r="Q13" s="627"/>
      <c r="R13" s="627"/>
      <c r="S13" s="627"/>
      <c r="T13" s="627">
        <v>209286</v>
      </c>
    </row>
    <row r="14" spans="1:20">
      <c r="A14" s="535" t="s">
        <v>798</v>
      </c>
      <c r="B14" s="535" t="s">
        <v>799</v>
      </c>
      <c r="C14" s="638">
        <v>0</v>
      </c>
      <c r="D14" s="627"/>
      <c r="E14" s="627"/>
      <c r="F14" s="627"/>
      <c r="G14" s="627"/>
      <c r="H14" s="627"/>
      <c r="I14" s="627"/>
      <c r="J14" s="627"/>
      <c r="K14" s="627"/>
      <c r="L14" s="627"/>
      <c r="M14" s="627"/>
      <c r="N14" s="627"/>
      <c r="O14" s="627"/>
      <c r="P14" s="627"/>
      <c r="Q14" s="627"/>
      <c r="R14" s="627"/>
      <c r="S14" s="627"/>
      <c r="T14" s="627"/>
    </row>
    <row r="15" spans="1:20">
      <c r="A15" s="536">
        <v>1.2</v>
      </c>
      <c r="B15" s="536" t="s">
        <v>800</v>
      </c>
      <c r="C15" s="639">
        <v>977468.34</v>
      </c>
      <c r="D15" s="627">
        <v>125423.99</v>
      </c>
      <c r="E15" s="627">
        <v>0</v>
      </c>
      <c r="F15" s="627">
        <v>0</v>
      </c>
      <c r="G15" s="627">
        <v>0</v>
      </c>
      <c r="H15" s="627">
        <v>0</v>
      </c>
      <c r="I15" s="627">
        <v>0</v>
      </c>
      <c r="J15" s="627">
        <v>0</v>
      </c>
      <c r="K15" s="627">
        <v>0</v>
      </c>
      <c r="L15" s="627">
        <v>852044.35</v>
      </c>
      <c r="M15" s="627">
        <v>0</v>
      </c>
      <c r="N15" s="627">
        <v>0</v>
      </c>
      <c r="O15" s="627">
        <v>0</v>
      </c>
      <c r="P15" s="627">
        <v>0</v>
      </c>
      <c r="Q15" s="627">
        <v>345633.34</v>
      </c>
      <c r="R15" s="627">
        <v>0</v>
      </c>
      <c r="S15" s="627">
        <v>0</v>
      </c>
      <c r="T15" s="627">
        <v>96819.840000000011</v>
      </c>
    </row>
    <row r="16" spans="1:20">
      <c r="A16" s="532">
        <v>1.3</v>
      </c>
      <c r="B16" s="536" t="s">
        <v>801</v>
      </c>
      <c r="C16" s="640">
        <v>25320111</v>
      </c>
      <c r="D16" s="640">
        <v>16996197</v>
      </c>
      <c r="E16" s="640">
        <v>0</v>
      </c>
      <c r="F16" s="640">
        <v>0</v>
      </c>
      <c r="G16" s="640">
        <v>0</v>
      </c>
      <c r="H16" s="640">
        <v>0</v>
      </c>
      <c r="I16" s="640">
        <v>0</v>
      </c>
      <c r="J16" s="640">
        <v>0</v>
      </c>
      <c r="K16" s="640">
        <v>0</v>
      </c>
      <c r="L16" s="640">
        <v>8323914</v>
      </c>
      <c r="M16" s="640">
        <v>0</v>
      </c>
      <c r="N16" s="640">
        <v>0</v>
      </c>
      <c r="O16" s="640">
        <v>0</v>
      </c>
      <c r="P16" s="640">
        <v>0</v>
      </c>
      <c r="Q16" s="640">
        <v>2702056</v>
      </c>
      <c r="R16" s="640">
        <v>0</v>
      </c>
      <c r="S16" s="640">
        <v>3825</v>
      </c>
      <c r="T16" s="640">
        <v>587815</v>
      </c>
    </row>
    <row r="17" spans="1:20" ht="25.5">
      <c r="A17" s="537" t="s">
        <v>802</v>
      </c>
      <c r="B17" s="538" t="s">
        <v>803</v>
      </c>
      <c r="C17" s="641">
        <v>9015581.0399999991</v>
      </c>
      <c r="D17" s="642">
        <v>6271197.5299999993</v>
      </c>
      <c r="E17" s="642">
        <v>0</v>
      </c>
      <c r="F17" s="642">
        <v>0</v>
      </c>
      <c r="G17" s="642">
        <v>0</v>
      </c>
      <c r="H17" s="642">
        <v>0</v>
      </c>
      <c r="I17" s="642">
        <v>0</v>
      </c>
      <c r="J17" s="642">
        <v>0</v>
      </c>
      <c r="K17" s="642">
        <v>0</v>
      </c>
      <c r="L17" s="642">
        <v>2744383.51</v>
      </c>
      <c r="M17" s="642">
        <v>0</v>
      </c>
      <c r="N17" s="642">
        <v>0</v>
      </c>
      <c r="O17" s="642">
        <v>0</v>
      </c>
      <c r="P17" s="642">
        <v>0</v>
      </c>
      <c r="Q17" s="642">
        <v>1152111.1199999999</v>
      </c>
      <c r="R17" s="642"/>
      <c r="S17" s="642">
        <v>0</v>
      </c>
      <c r="T17" s="642">
        <v>226968.47999999998</v>
      </c>
    </row>
    <row r="18" spans="1:20" ht="25.5">
      <c r="A18" s="539" t="s">
        <v>804</v>
      </c>
      <c r="B18" s="539" t="s">
        <v>805</v>
      </c>
      <c r="C18" s="643">
        <v>8973795.9699999988</v>
      </c>
      <c r="D18" s="642">
        <v>6229412.459999999</v>
      </c>
      <c r="E18" s="642">
        <v>0</v>
      </c>
      <c r="F18" s="642">
        <v>0</v>
      </c>
      <c r="G18" s="642">
        <v>0</v>
      </c>
      <c r="H18" s="642">
        <v>0</v>
      </c>
      <c r="I18" s="642">
        <v>0</v>
      </c>
      <c r="J18" s="642">
        <v>0</v>
      </c>
      <c r="K18" s="642">
        <v>0</v>
      </c>
      <c r="L18" s="642">
        <v>2744383.51</v>
      </c>
      <c r="M18" s="642">
        <v>0</v>
      </c>
      <c r="N18" s="642">
        <v>0</v>
      </c>
      <c r="O18" s="642">
        <v>0</v>
      </c>
      <c r="P18" s="642">
        <v>0</v>
      </c>
      <c r="Q18" s="642">
        <v>1152111.1199999999</v>
      </c>
      <c r="R18" s="642"/>
      <c r="S18" s="642">
        <v>0</v>
      </c>
      <c r="T18" s="642">
        <v>226968.47999999998</v>
      </c>
    </row>
    <row r="19" spans="1:20">
      <c r="A19" s="537" t="s">
        <v>806</v>
      </c>
      <c r="B19" s="537" t="s">
        <v>807</v>
      </c>
      <c r="C19" s="644">
        <v>16304529.960000001</v>
      </c>
      <c r="D19" s="642">
        <v>10724999.470000001</v>
      </c>
      <c r="E19" s="642"/>
      <c r="F19" s="642"/>
      <c r="G19" s="642"/>
      <c r="H19" s="642"/>
      <c r="I19" s="642"/>
      <c r="J19" s="642"/>
      <c r="K19" s="642"/>
      <c r="L19" s="642">
        <v>5579530.4900000002</v>
      </c>
      <c r="M19" s="642"/>
      <c r="N19" s="642"/>
      <c r="O19" s="642"/>
      <c r="P19" s="642"/>
      <c r="Q19" s="642">
        <v>1549944.8800000001</v>
      </c>
      <c r="R19" s="642"/>
      <c r="S19" s="642">
        <v>3825</v>
      </c>
      <c r="T19" s="642">
        <v>360846.52</v>
      </c>
    </row>
    <row r="20" spans="1:20">
      <c r="A20" s="539" t="s">
        <v>808</v>
      </c>
      <c r="B20" s="539" t="s">
        <v>809</v>
      </c>
      <c r="C20" s="643">
        <v>13096137.050000001</v>
      </c>
      <c r="D20" s="642">
        <v>10667783.540000001</v>
      </c>
      <c r="E20" s="642"/>
      <c r="F20" s="642"/>
      <c r="G20" s="642"/>
      <c r="H20" s="642"/>
      <c r="I20" s="642"/>
      <c r="J20" s="642"/>
      <c r="K20" s="642"/>
      <c r="L20" s="642">
        <v>2428353.5099999998</v>
      </c>
      <c r="M20" s="642"/>
      <c r="N20" s="642"/>
      <c r="O20" s="642"/>
      <c r="P20" s="642"/>
      <c r="Q20" s="642">
        <v>1549944.8800000001</v>
      </c>
      <c r="R20" s="642"/>
      <c r="S20" s="642">
        <v>3825</v>
      </c>
      <c r="T20" s="642">
        <v>360846.52</v>
      </c>
    </row>
    <row r="21" spans="1:20">
      <c r="A21" s="540">
        <v>1.4</v>
      </c>
      <c r="B21" s="578" t="s">
        <v>942</v>
      </c>
      <c r="C21" s="645"/>
      <c r="D21" s="642"/>
      <c r="E21" s="642"/>
      <c r="F21" s="636"/>
      <c r="G21" s="627"/>
      <c r="H21" s="627"/>
      <c r="I21" s="627"/>
      <c r="J21" s="627"/>
      <c r="K21" s="627"/>
      <c r="L21" s="627"/>
      <c r="M21" s="627"/>
      <c r="N21" s="627"/>
      <c r="O21" s="627"/>
      <c r="P21" s="627"/>
      <c r="Q21" s="627"/>
      <c r="R21" s="627"/>
      <c r="S21" s="627"/>
      <c r="T21" s="627"/>
    </row>
    <row r="22" spans="1:20">
      <c r="A22" s="540">
        <v>1.5</v>
      </c>
      <c r="B22" s="578" t="s">
        <v>943</v>
      </c>
      <c r="C22" s="645"/>
      <c r="D22" s="642"/>
      <c r="E22" s="642"/>
      <c r="F22" s="642"/>
      <c r="G22" s="642"/>
      <c r="H22" s="642"/>
      <c r="I22" s="642"/>
      <c r="J22" s="642"/>
      <c r="K22" s="642"/>
      <c r="L22" s="642"/>
      <c r="M22" s="642"/>
      <c r="N22" s="642"/>
      <c r="O22" s="642"/>
      <c r="P22" s="642"/>
      <c r="Q22" s="642"/>
      <c r="R22" s="642"/>
      <c r="S22" s="642"/>
      <c r="T22" s="642"/>
    </row>
    <row r="33" s="495" customFormat="1"/>
  </sheetData>
  <mergeCells count="6">
    <mergeCell ref="A5:B7"/>
    <mergeCell ref="D6:F6"/>
    <mergeCell ref="G6:K6"/>
    <mergeCell ref="L6:T6"/>
    <mergeCell ref="C6:C7"/>
    <mergeCell ref="C5:T5"/>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42"/>
  <sheetViews>
    <sheetView showGridLines="0" topLeftCell="C1" zoomScale="55" zoomScaleNormal="55" workbookViewId="0">
      <selection activeCell="C1" sqref="A1:XFD1048576"/>
    </sheetView>
  </sheetViews>
  <sheetFormatPr defaultColWidth="9.28515625" defaultRowHeight="12.75"/>
  <cols>
    <col min="1" max="1" width="11.7109375" style="495" bestFit="1" customWidth="1"/>
    <col min="2" max="2" width="93.42578125" style="495" customWidth="1"/>
    <col min="3" max="3" width="14.7109375" style="495" customWidth="1"/>
    <col min="4" max="4" width="14.7109375" style="495" bestFit="1" customWidth="1"/>
    <col min="5" max="5" width="13.7109375" style="495" bestFit="1" customWidth="1"/>
    <col min="6" max="6" width="17.7109375" style="528" bestFit="1" customWidth="1"/>
    <col min="7" max="7" width="7.28515625" style="528" bestFit="1" customWidth="1"/>
    <col min="8" max="8" width="8.28515625" style="495" bestFit="1" customWidth="1"/>
    <col min="9" max="9" width="8.28515625" style="495" customWidth="1"/>
    <col min="10" max="10" width="14.7109375" style="528" bestFit="1" customWidth="1"/>
    <col min="11" max="11" width="13.7109375" style="528" bestFit="1" customWidth="1"/>
    <col min="12" max="12" width="17.7109375" style="528" bestFit="1" customWidth="1"/>
    <col min="13" max="13" width="7.28515625" style="528" bestFit="1" customWidth="1"/>
    <col min="14" max="14" width="8.28515625" style="528" bestFit="1" customWidth="1"/>
    <col min="15" max="15" width="18.7109375" style="495" bestFit="1" customWidth="1"/>
    <col min="16" max="16384" width="9.28515625" style="495"/>
  </cols>
  <sheetData>
    <row r="1" spans="1:15">
      <c r="A1" s="494" t="s">
        <v>188</v>
      </c>
      <c r="F1" s="495"/>
      <c r="G1" s="495"/>
      <c r="J1" s="495"/>
      <c r="K1" s="495"/>
      <c r="L1" s="495"/>
      <c r="M1" s="495"/>
      <c r="N1" s="495"/>
    </row>
    <row r="2" spans="1:15">
      <c r="A2" s="494" t="s">
        <v>189</v>
      </c>
      <c r="F2" s="495"/>
      <c r="G2" s="495"/>
      <c r="J2" s="495"/>
      <c r="K2" s="495"/>
      <c r="L2" s="495"/>
      <c r="M2" s="495"/>
      <c r="N2" s="495"/>
    </row>
    <row r="3" spans="1:15">
      <c r="A3" s="496" t="s">
        <v>812</v>
      </c>
      <c r="B3" s="497">
        <f>'1. key ratios'!B2</f>
        <v>44377</v>
      </c>
      <c r="F3" s="495"/>
      <c r="G3" s="495"/>
      <c r="J3" s="495"/>
      <c r="K3" s="495"/>
      <c r="L3" s="495"/>
      <c r="M3" s="495"/>
      <c r="N3" s="495"/>
    </row>
    <row r="4" spans="1:15">
      <c r="F4" s="495"/>
      <c r="G4" s="495"/>
      <c r="J4" s="495"/>
      <c r="K4" s="495"/>
      <c r="L4" s="495"/>
      <c r="M4" s="495"/>
      <c r="N4" s="495"/>
    </row>
    <row r="5" spans="1:15" ht="37.5" customHeight="1">
      <c r="A5" s="697" t="s">
        <v>813</v>
      </c>
      <c r="B5" s="698"/>
      <c r="C5" s="742" t="s">
        <v>814</v>
      </c>
      <c r="D5" s="743"/>
      <c r="E5" s="743"/>
      <c r="F5" s="743"/>
      <c r="G5" s="743"/>
      <c r="H5" s="744"/>
      <c r="I5" s="742" t="s">
        <v>815</v>
      </c>
      <c r="J5" s="745"/>
      <c r="K5" s="745"/>
      <c r="L5" s="745"/>
      <c r="M5" s="745"/>
      <c r="N5" s="746"/>
      <c r="O5" s="747" t="s">
        <v>685</v>
      </c>
    </row>
    <row r="6" spans="1:15" ht="39.4" customHeight="1">
      <c r="A6" s="701"/>
      <c r="B6" s="702"/>
      <c r="C6" s="541"/>
      <c r="D6" s="542" t="s">
        <v>816</v>
      </c>
      <c r="E6" s="542" t="s">
        <v>817</v>
      </c>
      <c r="F6" s="542" t="s">
        <v>818</v>
      </c>
      <c r="G6" s="542" t="s">
        <v>819</v>
      </c>
      <c r="H6" s="542" t="s">
        <v>820</v>
      </c>
      <c r="I6" s="543"/>
      <c r="J6" s="542" t="s">
        <v>816</v>
      </c>
      <c r="K6" s="542" t="s">
        <v>817</v>
      </c>
      <c r="L6" s="542" t="s">
        <v>818</v>
      </c>
      <c r="M6" s="542" t="s">
        <v>819</v>
      </c>
      <c r="N6" s="542" t="s">
        <v>820</v>
      </c>
      <c r="O6" s="748"/>
    </row>
    <row r="7" spans="1:15">
      <c r="A7" s="509">
        <v>1</v>
      </c>
      <c r="B7" s="516" t="s">
        <v>695</v>
      </c>
      <c r="C7" s="516">
        <v>366425.75999999995</v>
      </c>
      <c r="D7" s="509">
        <v>336807.12999999995</v>
      </c>
      <c r="E7" s="509">
        <v>11219.58</v>
      </c>
      <c r="F7" s="509">
        <v>10830.199999999999</v>
      </c>
      <c r="G7" s="509">
        <v>3829.62</v>
      </c>
      <c r="H7" s="509">
        <v>3739.2299999999996</v>
      </c>
      <c r="I7" s="509">
        <v>16761.25</v>
      </c>
      <c r="J7" s="509">
        <v>6736.1400000000012</v>
      </c>
      <c r="K7" s="509">
        <v>1122</v>
      </c>
      <c r="L7" s="509">
        <v>3249.0400000000004</v>
      </c>
      <c r="M7" s="509">
        <v>1914.84</v>
      </c>
      <c r="N7" s="509">
        <v>3739.2299999999996</v>
      </c>
      <c r="O7" s="509"/>
    </row>
    <row r="8" spans="1:15">
      <c r="A8" s="509">
        <v>2</v>
      </c>
      <c r="B8" s="516" t="s">
        <v>696</v>
      </c>
      <c r="C8" s="516">
        <v>1036096.7199999999</v>
      </c>
      <c r="D8" s="509">
        <v>696418.99999999988</v>
      </c>
      <c r="E8" s="509">
        <v>1878.02</v>
      </c>
      <c r="F8" s="507">
        <v>337373.45999999996</v>
      </c>
      <c r="G8" s="507">
        <v>426.24</v>
      </c>
      <c r="H8" s="509">
        <v>0</v>
      </c>
      <c r="I8" s="509">
        <v>115541.39999999998</v>
      </c>
      <c r="J8" s="507">
        <v>13928.409999999993</v>
      </c>
      <c r="K8" s="507">
        <v>187.81000000000003</v>
      </c>
      <c r="L8" s="507">
        <v>101212.06</v>
      </c>
      <c r="M8" s="507">
        <v>213.12</v>
      </c>
      <c r="N8" s="507">
        <v>0</v>
      </c>
      <c r="O8" s="509"/>
    </row>
    <row r="9" spans="1:15">
      <c r="A9" s="509">
        <v>3</v>
      </c>
      <c r="B9" s="516" t="s">
        <v>697</v>
      </c>
      <c r="C9" s="516">
        <v>0</v>
      </c>
      <c r="D9" s="509">
        <v>0</v>
      </c>
      <c r="E9" s="509">
        <v>0</v>
      </c>
      <c r="F9" s="506">
        <v>0</v>
      </c>
      <c r="G9" s="506">
        <v>0</v>
      </c>
      <c r="H9" s="509">
        <v>0</v>
      </c>
      <c r="I9" s="509">
        <v>0</v>
      </c>
      <c r="J9" s="506">
        <v>0</v>
      </c>
      <c r="K9" s="506">
        <v>0</v>
      </c>
      <c r="L9" s="506">
        <v>0</v>
      </c>
      <c r="M9" s="506">
        <v>0</v>
      </c>
      <c r="N9" s="506">
        <v>0</v>
      </c>
      <c r="O9" s="509"/>
    </row>
    <row r="10" spans="1:15">
      <c r="A10" s="509">
        <v>4</v>
      </c>
      <c r="B10" s="516" t="s">
        <v>698</v>
      </c>
      <c r="C10" s="516">
        <v>1078.03</v>
      </c>
      <c r="D10" s="509">
        <v>133.9</v>
      </c>
      <c r="E10" s="509">
        <v>0</v>
      </c>
      <c r="F10" s="506">
        <v>902.93</v>
      </c>
      <c r="G10" s="506">
        <v>41.2</v>
      </c>
      <c r="H10" s="509">
        <v>0</v>
      </c>
      <c r="I10" s="509">
        <v>294.16000000000003</v>
      </c>
      <c r="J10" s="506">
        <v>2.68</v>
      </c>
      <c r="K10" s="506">
        <v>0</v>
      </c>
      <c r="L10" s="506">
        <v>270.88</v>
      </c>
      <c r="M10" s="506">
        <v>20.6</v>
      </c>
      <c r="N10" s="506">
        <v>0</v>
      </c>
      <c r="O10" s="509"/>
    </row>
    <row r="11" spans="1:15">
      <c r="A11" s="509">
        <v>5</v>
      </c>
      <c r="B11" s="516" t="s">
        <v>699</v>
      </c>
      <c r="C11" s="516">
        <v>5450799.1000000006</v>
      </c>
      <c r="D11" s="509">
        <v>4214796.4800000004</v>
      </c>
      <c r="E11" s="509">
        <v>1050.4100000000001</v>
      </c>
      <c r="F11" s="506">
        <v>1234182.4400000002</v>
      </c>
      <c r="G11" s="506">
        <v>769.77</v>
      </c>
      <c r="H11" s="509">
        <v>0</v>
      </c>
      <c r="I11" s="509">
        <v>455040.59</v>
      </c>
      <c r="J11" s="506">
        <v>84295.93</v>
      </c>
      <c r="K11" s="506">
        <v>105.03999999999999</v>
      </c>
      <c r="L11" s="506">
        <v>370254.73000000004</v>
      </c>
      <c r="M11" s="506">
        <v>384.89</v>
      </c>
      <c r="N11" s="506">
        <v>0</v>
      </c>
      <c r="O11" s="509"/>
    </row>
    <row r="12" spans="1:15">
      <c r="A12" s="509">
        <v>6</v>
      </c>
      <c r="B12" s="516" t="s">
        <v>700</v>
      </c>
      <c r="C12" s="516">
        <v>15092.65</v>
      </c>
      <c r="D12" s="509">
        <v>12046.630000000001</v>
      </c>
      <c r="E12" s="509">
        <v>1197</v>
      </c>
      <c r="F12" s="506">
        <v>1226.6399999999999</v>
      </c>
      <c r="G12" s="506">
        <v>622.38</v>
      </c>
      <c r="H12" s="509">
        <v>0</v>
      </c>
      <c r="I12" s="509">
        <v>1039.81</v>
      </c>
      <c r="J12" s="506">
        <v>240.92999999999998</v>
      </c>
      <c r="K12" s="506">
        <v>119.69999999999999</v>
      </c>
      <c r="L12" s="506">
        <v>367.99</v>
      </c>
      <c r="M12" s="506">
        <v>311.19</v>
      </c>
      <c r="N12" s="506">
        <v>0</v>
      </c>
      <c r="O12" s="509"/>
    </row>
    <row r="13" spans="1:15">
      <c r="A13" s="509">
        <v>7</v>
      </c>
      <c r="B13" s="516" t="s">
        <v>701</v>
      </c>
      <c r="C13" s="516">
        <v>55359.1</v>
      </c>
      <c r="D13" s="509">
        <v>51476.79</v>
      </c>
      <c r="E13" s="509">
        <v>903.92000000000007</v>
      </c>
      <c r="F13" s="506">
        <v>1323.79</v>
      </c>
      <c r="G13" s="506">
        <v>1452.08</v>
      </c>
      <c r="H13" s="509">
        <v>202.52</v>
      </c>
      <c r="I13" s="509">
        <v>2445.65</v>
      </c>
      <c r="J13" s="506">
        <v>1029.54</v>
      </c>
      <c r="K13" s="506">
        <v>90.4</v>
      </c>
      <c r="L13" s="506">
        <v>397.14000000000004</v>
      </c>
      <c r="M13" s="506">
        <v>726.05</v>
      </c>
      <c r="N13" s="506">
        <v>202.52</v>
      </c>
      <c r="O13" s="509"/>
    </row>
    <row r="14" spans="1:15">
      <c r="A14" s="509">
        <v>8</v>
      </c>
      <c r="B14" s="516" t="s">
        <v>702</v>
      </c>
      <c r="C14" s="516">
        <v>14967.64</v>
      </c>
      <c r="D14" s="509">
        <v>7416.71</v>
      </c>
      <c r="E14" s="509">
        <v>2225.44</v>
      </c>
      <c r="F14" s="506">
        <v>3683.3399999999997</v>
      </c>
      <c r="G14" s="506">
        <v>412.34</v>
      </c>
      <c r="H14" s="509">
        <v>1229.81</v>
      </c>
      <c r="I14" s="509">
        <v>2911.9</v>
      </c>
      <c r="J14" s="506">
        <v>148.36000000000001</v>
      </c>
      <c r="K14" s="506">
        <v>222.55000000000004</v>
      </c>
      <c r="L14" s="506">
        <v>1105.01</v>
      </c>
      <c r="M14" s="506">
        <v>206.17</v>
      </c>
      <c r="N14" s="506">
        <v>1229.81</v>
      </c>
      <c r="O14" s="509"/>
    </row>
    <row r="15" spans="1:15">
      <c r="A15" s="509">
        <v>9</v>
      </c>
      <c r="B15" s="516" t="s">
        <v>703</v>
      </c>
      <c r="C15" s="516">
        <v>28481.659999999996</v>
      </c>
      <c r="D15" s="509">
        <v>28243.539999999997</v>
      </c>
      <c r="E15" s="509">
        <v>238.12</v>
      </c>
      <c r="F15" s="506">
        <v>0</v>
      </c>
      <c r="G15" s="506">
        <v>0</v>
      </c>
      <c r="H15" s="509">
        <v>0</v>
      </c>
      <c r="I15" s="509">
        <v>588.67999999999995</v>
      </c>
      <c r="J15" s="506">
        <v>564.87</v>
      </c>
      <c r="K15" s="506">
        <v>23.81</v>
      </c>
      <c r="L15" s="506">
        <v>0</v>
      </c>
      <c r="M15" s="506">
        <v>0</v>
      </c>
      <c r="N15" s="506">
        <v>0</v>
      </c>
      <c r="O15" s="509"/>
    </row>
    <row r="16" spans="1:15">
      <c r="A16" s="509">
        <v>10</v>
      </c>
      <c r="B16" s="516" t="s">
        <v>704</v>
      </c>
      <c r="C16" s="516">
        <v>2411.17</v>
      </c>
      <c r="D16" s="509">
        <v>1742.31</v>
      </c>
      <c r="E16" s="509">
        <v>252.94</v>
      </c>
      <c r="F16" s="506">
        <v>302.67</v>
      </c>
      <c r="G16" s="506">
        <v>113.25</v>
      </c>
      <c r="H16" s="509">
        <v>0</v>
      </c>
      <c r="I16" s="509">
        <v>207.56</v>
      </c>
      <c r="J16" s="506">
        <v>34.840000000000003</v>
      </c>
      <c r="K16" s="506">
        <v>25.29</v>
      </c>
      <c r="L16" s="506">
        <v>90.8</v>
      </c>
      <c r="M16" s="506">
        <v>56.63</v>
      </c>
      <c r="N16" s="506">
        <v>0</v>
      </c>
      <c r="O16" s="509"/>
    </row>
    <row r="17" spans="1:15">
      <c r="A17" s="509">
        <v>11</v>
      </c>
      <c r="B17" s="516" t="s">
        <v>705</v>
      </c>
      <c r="C17" s="516">
        <v>2737.22</v>
      </c>
      <c r="D17" s="509">
        <v>1349.8</v>
      </c>
      <c r="E17" s="509">
        <v>891.02</v>
      </c>
      <c r="F17" s="506">
        <v>496.40000000000003</v>
      </c>
      <c r="G17" s="506">
        <v>0</v>
      </c>
      <c r="H17" s="509">
        <v>0</v>
      </c>
      <c r="I17" s="509">
        <v>265.04000000000002</v>
      </c>
      <c r="J17" s="506">
        <v>27.01</v>
      </c>
      <c r="K17" s="506">
        <v>89.109999999999985</v>
      </c>
      <c r="L17" s="506">
        <v>148.92000000000002</v>
      </c>
      <c r="M17" s="506">
        <v>0</v>
      </c>
      <c r="N17" s="506">
        <v>0</v>
      </c>
      <c r="O17" s="509"/>
    </row>
    <row r="18" spans="1:15">
      <c r="A18" s="509">
        <v>12</v>
      </c>
      <c r="B18" s="516" t="s">
        <v>706</v>
      </c>
      <c r="C18" s="516">
        <v>75551.820000000007</v>
      </c>
      <c r="D18" s="509">
        <v>47515.05000000001</v>
      </c>
      <c r="E18" s="509">
        <v>8484.73</v>
      </c>
      <c r="F18" s="506">
        <v>12975.979999999994</v>
      </c>
      <c r="G18" s="506">
        <v>4230.79</v>
      </c>
      <c r="H18" s="509">
        <v>2345.27</v>
      </c>
      <c r="I18" s="509">
        <v>10152.299999999999</v>
      </c>
      <c r="J18" s="506">
        <v>950.28000000000009</v>
      </c>
      <c r="K18" s="506">
        <v>848.51</v>
      </c>
      <c r="L18" s="506">
        <v>3892.809999999999</v>
      </c>
      <c r="M18" s="506">
        <v>2115.4299999999998</v>
      </c>
      <c r="N18" s="506">
        <v>2345.27</v>
      </c>
      <c r="O18" s="509"/>
    </row>
    <row r="19" spans="1:15">
      <c r="A19" s="509">
        <v>13</v>
      </c>
      <c r="B19" s="516" t="s">
        <v>707</v>
      </c>
      <c r="C19" s="516">
        <v>41914.210000000006</v>
      </c>
      <c r="D19" s="509">
        <v>23834.539999999997</v>
      </c>
      <c r="E19" s="509">
        <v>5829.4500000000007</v>
      </c>
      <c r="F19" s="506">
        <v>8166.2000000000007</v>
      </c>
      <c r="G19" s="506">
        <v>3117.65</v>
      </c>
      <c r="H19" s="509">
        <v>966.37000000000012</v>
      </c>
      <c r="I19" s="509">
        <v>6034.73</v>
      </c>
      <c r="J19" s="506">
        <v>476.69000000000005</v>
      </c>
      <c r="K19" s="506">
        <v>582.95999999999992</v>
      </c>
      <c r="L19" s="506">
        <v>2449.8599999999997</v>
      </c>
      <c r="M19" s="506">
        <v>1558.8500000000001</v>
      </c>
      <c r="N19" s="506">
        <v>966.37000000000012</v>
      </c>
      <c r="O19" s="509"/>
    </row>
    <row r="20" spans="1:15">
      <c r="A20" s="509">
        <v>14</v>
      </c>
      <c r="B20" s="516" t="s">
        <v>708</v>
      </c>
      <c r="C20" s="516">
        <v>9741.56</v>
      </c>
      <c r="D20" s="509">
        <v>5666.17</v>
      </c>
      <c r="E20" s="509">
        <v>638.05999999999995</v>
      </c>
      <c r="F20" s="506">
        <v>1772.5600000000002</v>
      </c>
      <c r="G20" s="506">
        <v>1664.77</v>
      </c>
      <c r="H20" s="509">
        <v>0</v>
      </c>
      <c r="I20" s="509">
        <v>1541.31</v>
      </c>
      <c r="J20" s="506">
        <v>113.35000000000001</v>
      </c>
      <c r="K20" s="506">
        <v>63.8</v>
      </c>
      <c r="L20" s="506">
        <v>531.77</v>
      </c>
      <c r="M20" s="506">
        <v>832.39</v>
      </c>
      <c r="N20" s="506">
        <v>0</v>
      </c>
      <c r="O20" s="509"/>
    </row>
    <row r="21" spans="1:15">
      <c r="A21" s="509">
        <v>15</v>
      </c>
      <c r="B21" s="516" t="s">
        <v>709</v>
      </c>
      <c r="C21" s="516">
        <v>52502.520000000004</v>
      </c>
      <c r="D21" s="509">
        <v>28680.87</v>
      </c>
      <c r="E21" s="509">
        <v>1798.4899999999996</v>
      </c>
      <c r="F21" s="506">
        <v>18389.670000000002</v>
      </c>
      <c r="G21" s="506">
        <v>3055.83</v>
      </c>
      <c r="H21" s="509">
        <v>577.66000000000008</v>
      </c>
      <c r="I21" s="509">
        <v>8376.02</v>
      </c>
      <c r="J21" s="506">
        <v>573.62</v>
      </c>
      <c r="K21" s="506">
        <v>179.84999999999997</v>
      </c>
      <c r="L21" s="506">
        <v>5516.94</v>
      </c>
      <c r="M21" s="506">
        <v>1527.9499999999998</v>
      </c>
      <c r="N21" s="506">
        <v>577.66000000000008</v>
      </c>
      <c r="O21" s="509"/>
    </row>
    <row r="22" spans="1:15">
      <c r="A22" s="509">
        <v>16</v>
      </c>
      <c r="B22" s="516" t="s">
        <v>710</v>
      </c>
      <c r="C22" s="516">
        <v>39754.450000000004</v>
      </c>
      <c r="D22" s="509">
        <v>39754.450000000004</v>
      </c>
      <c r="E22" s="509">
        <v>0</v>
      </c>
      <c r="F22" s="506">
        <v>0</v>
      </c>
      <c r="G22" s="506">
        <v>0</v>
      </c>
      <c r="H22" s="509">
        <v>0</v>
      </c>
      <c r="I22" s="509">
        <v>795.08</v>
      </c>
      <c r="J22" s="506">
        <v>795.08</v>
      </c>
      <c r="K22" s="506">
        <v>0</v>
      </c>
      <c r="L22" s="506">
        <v>0</v>
      </c>
      <c r="M22" s="506">
        <v>0</v>
      </c>
      <c r="N22" s="506">
        <v>0</v>
      </c>
      <c r="O22" s="509"/>
    </row>
    <row r="23" spans="1:15">
      <c r="A23" s="509">
        <v>17</v>
      </c>
      <c r="B23" s="516" t="s">
        <v>711</v>
      </c>
      <c r="C23" s="516">
        <v>0</v>
      </c>
      <c r="D23" s="509">
        <v>0</v>
      </c>
      <c r="E23" s="509">
        <v>0</v>
      </c>
      <c r="F23" s="506">
        <v>0</v>
      </c>
      <c r="G23" s="506">
        <v>0</v>
      </c>
      <c r="H23" s="509">
        <v>0</v>
      </c>
      <c r="I23" s="509">
        <v>0</v>
      </c>
      <c r="J23" s="506">
        <v>0</v>
      </c>
      <c r="K23" s="506">
        <v>0</v>
      </c>
      <c r="L23" s="506">
        <v>0</v>
      </c>
      <c r="M23" s="506">
        <v>0</v>
      </c>
      <c r="N23" s="506">
        <v>0</v>
      </c>
      <c r="O23" s="509"/>
    </row>
    <row r="24" spans="1:15">
      <c r="A24" s="509">
        <v>18</v>
      </c>
      <c r="B24" s="516" t="s">
        <v>712</v>
      </c>
      <c r="C24" s="516">
        <v>3955.79</v>
      </c>
      <c r="D24" s="509">
        <v>2107.85</v>
      </c>
      <c r="E24" s="509">
        <v>451.05</v>
      </c>
      <c r="F24" s="506">
        <v>1147.46</v>
      </c>
      <c r="G24" s="506">
        <v>0</v>
      </c>
      <c r="H24" s="509">
        <v>249.43</v>
      </c>
      <c r="I24" s="509">
        <v>680.94</v>
      </c>
      <c r="J24" s="506">
        <v>42.160000000000004</v>
      </c>
      <c r="K24" s="506">
        <v>45.11</v>
      </c>
      <c r="L24" s="506">
        <v>344.24</v>
      </c>
      <c r="M24" s="506">
        <v>0</v>
      </c>
      <c r="N24" s="506">
        <v>249.43</v>
      </c>
      <c r="O24" s="509"/>
    </row>
    <row r="25" spans="1:15">
      <c r="A25" s="509">
        <v>19</v>
      </c>
      <c r="B25" s="516" t="s">
        <v>713</v>
      </c>
      <c r="C25" s="516">
        <v>15690.94</v>
      </c>
      <c r="D25" s="509">
        <v>15069.34</v>
      </c>
      <c r="E25" s="509">
        <v>0</v>
      </c>
      <c r="F25" s="506">
        <v>290.5</v>
      </c>
      <c r="G25" s="506">
        <v>331.1</v>
      </c>
      <c r="H25" s="509">
        <v>0</v>
      </c>
      <c r="I25" s="509">
        <v>554.09000000000015</v>
      </c>
      <c r="J25" s="506">
        <v>301.39000000000004</v>
      </c>
      <c r="K25" s="506">
        <v>0</v>
      </c>
      <c r="L25" s="506">
        <v>87.15</v>
      </c>
      <c r="M25" s="506">
        <v>165.55</v>
      </c>
      <c r="N25" s="506">
        <v>0</v>
      </c>
      <c r="O25" s="509"/>
    </row>
    <row r="26" spans="1:15">
      <c r="A26" s="509">
        <v>20</v>
      </c>
      <c r="B26" s="516" t="s">
        <v>714</v>
      </c>
      <c r="C26" s="516">
        <v>34919.880000000005</v>
      </c>
      <c r="D26" s="509">
        <v>29365.53</v>
      </c>
      <c r="E26" s="509">
        <v>2396.58</v>
      </c>
      <c r="F26" s="506">
        <v>1828.6499999999999</v>
      </c>
      <c r="G26" s="506">
        <v>1329.12</v>
      </c>
      <c r="H26" s="509">
        <v>0</v>
      </c>
      <c r="I26" s="509">
        <v>2040.16</v>
      </c>
      <c r="J26" s="506">
        <v>587.30999999999995</v>
      </c>
      <c r="K26" s="506">
        <v>239.67000000000004</v>
      </c>
      <c r="L26" s="506">
        <v>548.61</v>
      </c>
      <c r="M26" s="506">
        <v>664.56999999999994</v>
      </c>
      <c r="N26" s="506">
        <v>0</v>
      </c>
      <c r="O26" s="509"/>
    </row>
    <row r="27" spans="1:15">
      <c r="A27" s="509">
        <v>21</v>
      </c>
      <c r="B27" s="516" t="s">
        <v>715</v>
      </c>
      <c r="C27" s="516">
        <v>10838.32</v>
      </c>
      <c r="D27" s="509">
        <v>8609.02</v>
      </c>
      <c r="E27" s="509">
        <v>1726.7399999999998</v>
      </c>
      <c r="F27" s="506">
        <v>315.48999999999995</v>
      </c>
      <c r="G27" s="506">
        <v>187.07</v>
      </c>
      <c r="H27" s="509">
        <v>0</v>
      </c>
      <c r="I27" s="509">
        <v>533.04999999999995</v>
      </c>
      <c r="J27" s="506">
        <v>172.18</v>
      </c>
      <c r="K27" s="506">
        <v>172.68</v>
      </c>
      <c r="L27" s="506">
        <v>94.649999999999991</v>
      </c>
      <c r="M27" s="506">
        <v>93.54</v>
      </c>
      <c r="N27" s="506">
        <v>0</v>
      </c>
      <c r="O27" s="509"/>
    </row>
    <row r="28" spans="1:15">
      <c r="A28" s="509">
        <v>22</v>
      </c>
      <c r="B28" s="516" t="s">
        <v>716</v>
      </c>
      <c r="C28" s="516">
        <v>2107290.8200000008</v>
      </c>
      <c r="D28" s="509">
        <v>2042087.1900000011</v>
      </c>
      <c r="E28" s="509">
        <v>4318.67</v>
      </c>
      <c r="F28" s="506">
        <v>49314.299999999996</v>
      </c>
      <c r="G28" s="506">
        <v>11470.400000000001</v>
      </c>
      <c r="H28" s="509">
        <v>100.26</v>
      </c>
      <c r="I28" s="509">
        <v>61903.480000000061</v>
      </c>
      <c r="J28" s="506">
        <v>40841.860000000052</v>
      </c>
      <c r="K28" s="506">
        <v>431.87</v>
      </c>
      <c r="L28" s="506">
        <v>14794.289999999999</v>
      </c>
      <c r="M28" s="506">
        <v>5735.2000000000007</v>
      </c>
      <c r="N28" s="506">
        <v>100.26</v>
      </c>
      <c r="O28" s="509"/>
    </row>
    <row r="29" spans="1:15">
      <c r="A29" s="509">
        <v>23</v>
      </c>
      <c r="B29" s="516" t="s">
        <v>717</v>
      </c>
      <c r="C29" s="516">
        <v>421763.64</v>
      </c>
      <c r="D29" s="509">
        <v>308860.96999999997</v>
      </c>
      <c r="E29" s="509">
        <v>6133.4299999999994</v>
      </c>
      <c r="F29" s="506">
        <v>48896.960000000006</v>
      </c>
      <c r="G29" s="506">
        <v>46758.28</v>
      </c>
      <c r="H29" s="509">
        <v>11113.999999999998</v>
      </c>
      <c r="I29" s="509">
        <v>55952.849999999991</v>
      </c>
      <c r="J29" s="506">
        <v>6177.2499999999982</v>
      </c>
      <c r="K29" s="506">
        <v>613.36</v>
      </c>
      <c r="L29" s="506">
        <v>14669.08</v>
      </c>
      <c r="M29" s="506">
        <v>23379.159999999996</v>
      </c>
      <c r="N29" s="506">
        <v>11113.999999999998</v>
      </c>
      <c r="O29" s="509"/>
    </row>
    <row r="30" spans="1:15">
      <c r="A30" s="509">
        <v>24</v>
      </c>
      <c r="B30" s="516" t="s">
        <v>718</v>
      </c>
      <c r="C30" s="516">
        <v>972390.07000000007</v>
      </c>
      <c r="D30" s="509">
        <v>5408.72</v>
      </c>
      <c r="E30" s="509">
        <v>1580.34</v>
      </c>
      <c r="F30" s="506">
        <v>964179.19</v>
      </c>
      <c r="G30" s="506">
        <v>233.3</v>
      </c>
      <c r="H30" s="509">
        <v>988.52</v>
      </c>
      <c r="I30" s="509">
        <v>290625.16999999993</v>
      </c>
      <c r="J30" s="506">
        <v>108.18999999999998</v>
      </c>
      <c r="K30" s="506">
        <v>158.04</v>
      </c>
      <c r="L30" s="506">
        <v>289253.75999999995</v>
      </c>
      <c r="M30" s="506">
        <v>116.66</v>
      </c>
      <c r="N30" s="506">
        <v>988.52</v>
      </c>
      <c r="O30" s="509"/>
    </row>
    <row r="31" spans="1:15">
      <c r="A31" s="509">
        <v>25</v>
      </c>
      <c r="B31" s="516" t="s">
        <v>719</v>
      </c>
      <c r="C31" s="516">
        <v>1648010.62</v>
      </c>
      <c r="D31" s="509">
        <v>1385584.6700000002</v>
      </c>
      <c r="E31" s="509">
        <v>24717.179999999997</v>
      </c>
      <c r="F31" s="506">
        <v>97230.689999999988</v>
      </c>
      <c r="G31" s="506">
        <v>139139.72999999998</v>
      </c>
      <c r="H31" s="509">
        <v>1338.35</v>
      </c>
      <c r="I31" s="509">
        <v>130260.78000000001</v>
      </c>
      <c r="J31" s="506">
        <v>27711.41</v>
      </c>
      <c r="K31" s="506">
        <v>2471.7199999999998</v>
      </c>
      <c r="L31" s="506">
        <v>29169.42</v>
      </c>
      <c r="M31" s="506">
        <v>69569.88</v>
      </c>
      <c r="N31" s="506">
        <v>1338.35</v>
      </c>
      <c r="O31" s="509"/>
    </row>
    <row r="32" spans="1:15">
      <c r="A32" s="509">
        <v>26</v>
      </c>
      <c r="B32" s="516" t="s">
        <v>821</v>
      </c>
      <c r="C32" s="516">
        <v>0</v>
      </c>
      <c r="D32" s="509">
        <v>0</v>
      </c>
      <c r="E32" s="509">
        <v>0</v>
      </c>
      <c r="F32" s="506">
        <v>0</v>
      </c>
      <c r="G32" s="506">
        <v>0</v>
      </c>
      <c r="H32" s="509">
        <v>0</v>
      </c>
      <c r="I32" s="509">
        <v>0</v>
      </c>
      <c r="J32" s="506">
        <v>0</v>
      </c>
      <c r="K32" s="506">
        <v>0</v>
      </c>
      <c r="L32" s="506">
        <v>0</v>
      </c>
      <c r="M32" s="506">
        <v>0</v>
      </c>
      <c r="N32" s="506">
        <v>0</v>
      </c>
      <c r="O32" s="509"/>
    </row>
    <row r="33" spans="1:15">
      <c r="A33" s="509">
        <v>27</v>
      </c>
      <c r="B33" s="544" t="s">
        <v>68</v>
      </c>
      <c r="C33" s="544">
        <v>12407773.690000001</v>
      </c>
      <c r="D33" s="509">
        <v>9292976.6600000001</v>
      </c>
      <c r="E33" s="509">
        <v>77931.169999999984</v>
      </c>
      <c r="F33" s="506">
        <v>2794829.52</v>
      </c>
      <c r="G33" s="506">
        <v>219184.91999999998</v>
      </c>
      <c r="H33" s="509">
        <v>22851.42</v>
      </c>
      <c r="I33" s="509">
        <v>1164546.0000000002</v>
      </c>
      <c r="J33" s="506">
        <v>185859.48</v>
      </c>
      <c r="K33" s="506">
        <v>7793.2799999999988</v>
      </c>
      <c r="L33" s="506">
        <v>838449.15</v>
      </c>
      <c r="M33" s="506">
        <v>109592.67000000001</v>
      </c>
      <c r="N33" s="506">
        <v>22851.42</v>
      </c>
      <c r="O33" s="509">
        <v>206445.44</v>
      </c>
    </row>
    <row r="35" spans="1:15">
      <c r="B35" s="517"/>
      <c r="C35" s="517"/>
    </row>
    <row r="41" spans="1:15">
      <c r="A41" s="513"/>
      <c r="B41" s="513"/>
      <c r="C41" s="513"/>
    </row>
    <row r="42" spans="1:15">
      <c r="A42" s="513"/>
      <c r="B42" s="513"/>
      <c r="C42" s="513"/>
    </row>
  </sheetData>
  <mergeCells count="4">
    <mergeCell ref="A5:B6"/>
    <mergeCell ref="C5:H5"/>
    <mergeCell ref="I5:N5"/>
    <mergeCell ref="O5:O6"/>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25"/>
  <sheetViews>
    <sheetView showGridLines="0" zoomScale="85" zoomScaleNormal="85" workbookViewId="0">
      <selection sqref="A1:XFD1048576"/>
    </sheetView>
  </sheetViews>
  <sheetFormatPr defaultColWidth="8.7109375" defaultRowHeight="12"/>
  <cols>
    <col min="1" max="1" width="11.7109375" style="545" bestFit="1" customWidth="1"/>
    <col min="2" max="2" width="80.28515625" style="545" customWidth="1"/>
    <col min="3" max="11" width="28.28515625" style="545" customWidth="1"/>
    <col min="12" max="16384" width="8.7109375" style="545"/>
  </cols>
  <sheetData>
    <row r="1" spans="1:11" s="495" customFormat="1" ht="12.75">
      <c r="A1" s="494" t="s">
        <v>188</v>
      </c>
    </row>
    <row r="2" spans="1:11" s="495" customFormat="1" ht="12.75">
      <c r="A2" s="494" t="s">
        <v>189</v>
      </c>
    </row>
    <row r="3" spans="1:11" s="495" customFormat="1" ht="12.75">
      <c r="A3" s="496" t="s">
        <v>822</v>
      </c>
      <c r="B3" s="497">
        <f>'1. key ratios'!B2</f>
        <v>44377</v>
      </c>
    </row>
    <row r="4" spans="1:11">
      <c r="C4" s="546" t="s">
        <v>672</v>
      </c>
      <c r="D4" s="546" t="s">
        <v>673</v>
      </c>
      <c r="E4" s="546" t="s">
        <v>674</v>
      </c>
      <c r="F4" s="546" t="s">
        <v>675</v>
      </c>
      <c r="G4" s="546" t="s">
        <v>676</v>
      </c>
      <c r="H4" s="546" t="s">
        <v>677</v>
      </c>
      <c r="I4" s="546" t="s">
        <v>678</v>
      </c>
      <c r="J4" s="546" t="s">
        <v>679</v>
      </c>
      <c r="K4" s="546" t="s">
        <v>680</v>
      </c>
    </row>
    <row r="5" spans="1:11" ht="103.9" customHeight="1">
      <c r="A5" s="749" t="s">
        <v>823</v>
      </c>
      <c r="B5" s="750"/>
      <c r="C5" s="498" t="s">
        <v>824</v>
      </c>
      <c r="D5" s="498" t="s">
        <v>810</v>
      </c>
      <c r="E5" s="498" t="s">
        <v>811</v>
      </c>
      <c r="F5" s="498" t="s">
        <v>825</v>
      </c>
      <c r="G5" s="498" t="s">
        <v>826</v>
      </c>
      <c r="H5" s="498" t="s">
        <v>827</v>
      </c>
      <c r="I5" s="498" t="s">
        <v>828</v>
      </c>
      <c r="J5" s="498" t="s">
        <v>829</v>
      </c>
      <c r="K5" s="498" t="s">
        <v>830</v>
      </c>
    </row>
    <row r="6" spans="1:11" ht="12.75">
      <c r="A6" s="509">
        <v>1</v>
      </c>
      <c r="B6" s="509" t="s">
        <v>831</v>
      </c>
      <c r="C6" s="627"/>
      <c r="D6" s="627"/>
      <c r="E6" s="627"/>
      <c r="F6" s="627"/>
      <c r="G6" s="627">
        <v>8973795.9699999988</v>
      </c>
      <c r="H6" s="627"/>
      <c r="I6" s="627">
        <v>41784.949999999997</v>
      </c>
      <c r="J6" s="627"/>
      <c r="K6" s="627">
        <v>3392192.7700000033</v>
      </c>
    </row>
    <row r="7" spans="1:11" ht="12.75">
      <c r="A7" s="509">
        <v>2</v>
      </c>
      <c r="B7" s="509" t="s">
        <v>832</v>
      </c>
      <c r="C7" s="627"/>
      <c r="D7" s="627"/>
      <c r="E7" s="627"/>
      <c r="F7" s="627"/>
      <c r="G7" s="627"/>
      <c r="H7" s="627"/>
      <c r="I7" s="627"/>
      <c r="J7" s="627"/>
      <c r="K7" s="627">
        <v>5000000</v>
      </c>
    </row>
    <row r="8" spans="1:11" ht="12.75">
      <c r="A8" s="509">
        <v>3</v>
      </c>
      <c r="B8" s="509" t="s">
        <v>782</v>
      </c>
      <c r="C8" s="627">
        <v>156603</v>
      </c>
      <c r="D8" s="627"/>
      <c r="E8" s="627"/>
      <c r="F8" s="627"/>
      <c r="G8" s="627"/>
      <c r="H8" s="627"/>
      <c r="I8" s="627"/>
      <c r="J8" s="627"/>
      <c r="K8" s="627">
        <v>83651.98000000001</v>
      </c>
    </row>
    <row r="9" spans="1:11" ht="12.75">
      <c r="A9" s="509">
        <v>4</v>
      </c>
      <c r="B9" s="532" t="s">
        <v>833</v>
      </c>
      <c r="C9" s="627"/>
      <c r="D9" s="627"/>
      <c r="E9" s="627"/>
      <c r="F9" s="627"/>
      <c r="G9" s="627">
        <v>2744383.51</v>
      </c>
      <c r="H9" s="627"/>
      <c r="I9" s="627"/>
      <c r="J9" s="627"/>
      <c r="K9" s="627">
        <v>292482.16000000015</v>
      </c>
    </row>
    <row r="10" spans="1:11" ht="12.75">
      <c r="A10" s="509">
        <v>5</v>
      </c>
      <c r="B10" s="532" t="s">
        <v>834</v>
      </c>
      <c r="C10" s="627"/>
      <c r="D10" s="627"/>
      <c r="E10" s="627"/>
      <c r="F10" s="627"/>
      <c r="G10" s="627"/>
      <c r="H10" s="627"/>
      <c r="I10" s="627"/>
      <c r="J10" s="627"/>
      <c r="K10" s="627"/>
    </row>
    <row r="11" spans="1:11" ht="12.75">
      <c r="A11" s="509">
        <v>6</v>
      </c>
      <c r="B11" s="532" t="s">
        <v>835</v>
      </c>
      <c r="C11" s="627"/>
      <c r="D11" s="627"/>
      <c r="E11" s="627"/>
      <c r="F11" s="627"/>
      <c r="G11" s="627"/>
      <c r="H11" s="627"/>
      <c r="I11" s="627"/>
      <c r="J11" s="627"/>
      <c r="K11" s="627"/>
    </row>
    <row r="18" s="545" customFormat="1"/>
    <row r="21" s="545" customFormat="1"/>
    <row r="23" s="545" customFormat="1"/>
    <row r="24" s="545" customFormat="1"/>
    <row r="25" s="545" customFormat="1"/>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D215"/>
  <sheetViews>
    <sheetView topLeftCell="B108" zoomScale="85" zoomScaleNormal="85" workbookViewId="0">
      <selection activeCell="B215" sqref="B215:C215"/>
    </sheetView>
  </sheetViews>
  <sheetFormatPr defaultColWidth="43.5703125" defaultRowHeight="11.25"/>
  <cols>
    <col min="1" max="1" width="5.28515625" style="210" customWidth="1"/>
    <col min="2" max="2" width="66.28515625" style="211" customWidth="1"/>
    <col min="3" max="3" width="131.42578125" style="212" customWidth="1"/>
    <col min="4" max="5" width="10.28515625" style="203" customWidth="1"/>
    <col min="6" max="16384" width="43.5703125" style="203"/>
  </cols>
  <sheetData>
    <row r="1" spans="1:3" ht="12.75" thickTop="1" thickBot="1">
      <c r="A1" s="803" t="s">
        <v>325</v>
      </c>
      <c r="B1" s="804"/>
      <c r="C1" s="805"/>
    </row>
    <row r="2" spans="1:3" ht="26.25" customHeight="1">
      <c r="A2" s="547"/>
      <c r="B2" s="751" t="s">
        <v>326</v>
      </c>
      <c r="C2" s="751"/>
    </row>
    <row r="3" spans="1:3" s="208" customFormat="1" ht="11.25" customHeight="1">
      <c r="A3" s="207"/>
      <c r="B3" s="751" t="s">
        <v>418</v>
      </c>
      <c r="C3" s="751"/>
    </row>
    <row r="4" spans="1:3" ht="12" customHeight="1" thickBot="1">
      <c r="A4" s="786" t="s">
        <v>422</v>
      </c>
      <c r="B4" s="787"/>
      <c r="C4" s="788"/>
    </row>
    <row r="5" spans="1:3" ht="12" thickTop="1">
      <c r="A5" s="204"/>
      <c r="B5" s="789" t="s">
        <v>327</v>
      </c>
      <c r="C5" s="790"/>
    </row>
    <row r="6" spans="1:3">
      <c r="A6" s="547"/>
      <c r="B6" s="756" t="s">
        <v>419</v>
      </c>
      <c r="C6" s="757"/>
    </row>
    <row r="7" spans="1:3">
      <c r="A7" s="547"/>
      <c r="B7" s="756" t="s">
        <v>328</v>
      </c>
      <c r="C7" s="757"/>
    </row>
    <row r="8" spans="1:3">
      <c r="A8" s="547"/>
      <c r="B8" s="756" t="s">
        <v>420</v>
      </c>
      <c r="C8" s="757"/>
    </row>
    <row r="9" spans="1:3">
      <c r="A9" s="547"/>
      <c r="B9" s="801" t="s">
        <v>421</v>
      </c>
      <c r="C9" s="802"/>
    </row>
    <row r="10" spans="1:3">
      <c r="A10" s="547"/>
      <c r="B10" s="791" t="s">
        <v>329</v>
      </c>
      <c r="C10" s="792" t="s">
        <v>329</v>
      </c>
    </row>
    <row r="11" spans="1:3">
      <c r="A11" s="547"/>
      <c r="B11" s="791" t="s">
        <v>330</v>
      </c>
      <c r="C11" s="792" t="s">
        <v>330</v>
      </c>
    </row>
    <row r="12" spans="1:3">
      <c r="A12" s="547"/>
      <c r="B12" s="791" t="s">
        <v>331</v>
      </c>
      <c r="C12" s="792" t="s">
        <v>331</v>
      </c>
    </row>
    <row r="13" spans="1:3">
      <c r="A13" s="547"/>
      <c r="B13" s="791" t="s">
        <v>332</v>
      </c>
      <c r="C13" s="792" t="s">
        <v>332</v>
      </c>
    </row>
    <row r="14" spans="1:3">
      <c r="A14" s="547"/>
      <c r="B14" s="791" t="s">
        <v>333</v>
      </c>
      <c r="C14" s="792" t="s">
        <v>333</v>
      </c>
    </row>
    <row r="15" spans="1:3" ht="21.75" customHeight="1">
      <c r="A15" s="547"/>
      <c r="B15" s="791" t="s">
        <v>334</v>
      </c>
      <c r="C15" s="792" t="s">
        <v>334</v>
      </c>
    </row>
    <row r="16" spans="1:3">
      <c r="A16" s="547"/>
      <c r="B16" s="791" t="s">
        <v>335</v>
      </c>
      <c r="C16" s="792" t="s">
        <v>336</v>
      </c>
    </row>
    <row r="17" spans="1:3">
      <c r="A17" s="547"/>
      <c r="B17" s="791" t="s">
        <v>337</v>
      </c>
      <c r="C17" s="792" t="s">
        <v>338</v>
      </c>
    </row>
    <row r="18" spans="1:3">
      <c r="A18" s="547"/>
      <c r="B18" s="791" t="s">
        <v>339</v>
      </c>
      <c r="C18" s="792" t="s">
        <v>340</v>
      </c>
    </row>
    <row r="19" spans="1:3">
      <c r="A19" s="547"/>
      <c r="B19" s="791" t="s">
        <v>341</v>
      </c>
      <c r="C19" s="792" t="s">
        <v>341</v>
      </c>
    </row>
    <row r="20" spans="1:3">
      <c r="A20" s="547"/>
      <c r="B20" s="791" t="s">
        <v>342</v>
      </c>
      <c r="C20" s="792" t="s">
        <v>342</v>
      </c>
    </row>
    <row r="21" spans="1:3">
      <c r="A21" s="547"/>
      <c r="B21" s="791" t="s">
        <v>343</v>
      </c>
      <c r="C21" s="792" t="s">
        <v>343</v>
      </c>
    </row>
    <row r="22" spans="1:3" ht="23.25" customHeight="1">
      <c r="A22" s="547"/>
      <c r="B22" s="791" t="s">
        <v>344</v>
      </c>
      <c r="C22" s="792" t="s">
        <v>345</v>
      </c>
    </row>
    <row r="23" spans="1:3">
      <c r="A23" s="547"/>
      <c r="B23" s="791" t="s">
        <v>346</v>
      </c>
      <c r="C23" s="792" t="s">
        <v>346</v>
      </c>
    </row>
    <row r="24" spans="1:3">
      <c r="A24" s="547"/>
      <c r="B24" s="791" t="s">
        <v>347</v>
      </c>
      <c r="C24" s="792" t="s">
        <v>348</v>
      </c>
    </row>
    <row r="25" spans="1:3" ht="12" thickBot="1">
      <c r="A25" s="205"/>
      <c r="B25" s="795" t="s">
        <v>349</v>
      </c>
      <c r="C25" s="796"/>
    </row>
    <row r="26" spans="1:3" ht="12.75" thickTop="1" thickBot="1">
      <c r="A26" s="786" t="s">
        <v>432</v>
      </c>
      <c r="B26" s="787"/>
      <c r="C26" s="788"/>
    </row>
    <row r="27" spans="1:3" ht="12.75" thickTop="1" thickBot="1">
      <c r="A27" s="206"/>
      <c r="B27" s="797" t="s">
        <v>350</v>
      </c>
      <c r="C27" s="798"/>
    </row>
    <row r="28" spans="1:3" ht="12.75" thickTop="1" thickBot="1">
      <c r="A28" s="786" t="s">
        <v>423</v>
      </c>
      <c r="B28" s="787"/>
      <c r="C28" s="788"/>
    </row>
    <row r="29" spans="1:3" ht="12" thickTop="1">
      <c r="A29" s="204"/>
      <c r="B29" s="799" t="s">
        <v>351</v>
      </c>
      <c r="C29" s="800" t="s">
        <v>352</v>
      </c>
    </row>
    <row r="30" spans="1:3">
      <c r="A30" s="547"/>
      <c r="B30" s="777" t="s">
        <v>353</v>
      </c>
      <c r="C30" s="778" t="s">
        <v>354</v>
      </c>
    </row>
    <row r="31" spans="1:3">
      <c r="A31" s="547"/>
      <c r="B31" s="777" t="s">
        <v>355</v>
      </c>
      <c r="C31" s="778" t="s">
        <v>356</v>
      </c>
    </row>
    <row r="32" spans="1:3">
      <c r="A32" s="547"/>
      <c r="B32" s="777" t="s">
        <v>357</v>
      </c>
      <c r="C32" s="778" t="s">
        <v>358</v>
      </c>
    </row>
    <row r="33" spans="1:3">
      <c r="A33" s="547"/>
      <c r="B33" s="777" t="s">
        <v>359</v>
      </c>
      <c r="C33" s="778" t="s">
        <v>360</v>
      </c>
    </row>
    <row r="34" spans="1:3">
      <c r="A34" s="547"/>
      <c r="B34" s="777" t="s">
        <v>361</v>
      </c>
      <c r="C34" s="778" t="s">
        <v>362</v>
      </c>
    </row>
    <row r="35" spans="1:3" ht="23.25" customHeight="1">
      <c r="A35" s="547"/>
      <c r="B35" s="777" t="s">
        <v>363</v>
      </c>
      <c r="C35" s="778" t="s">
        <v>364</v>
      </c>
    </row>
    <row r="36" spans="1:3" ht="24" customHeight="1">
      <c r="A36" s="547"/>
      <c r="B36" s="777" t="s">
        <v>365</v>
      </c>
      <c r="C36" s="778" t="s">
        <v>366</v>
      </c>
    </row>
    <row r="37" spans="1:3" ht="24.75" customHeight="1">
      <c r="A37" s="547"/>
      <c r="B37" s="777" t="s">
        <v>367</v>
      </c>
      <c r="C37" s="778" t="s">
        <v>368</v>
      </c>
    </row>
    <row r="38" spans="1:3" ht="23.25" customHeight="1">
      <c r="A38" s="547"/>
      <c r="B38" s="777" t="s">
        <v>424</v>
      </c>
      <c r="C38" s="778" t="s">
        <v>369</v>
      </c>
    </row>
    <row r="39" spans="1:3" ht="39.75" customHeight="1">
      <c r="A39" s="547"/>
      <c r="B39" s="791" t="s">
        <v>439</v>
      </c>
      <c r="C39" s="792" t="s">
        <v>370</v>
      </c>
    </row>
    <row r="40" spans="1:3" ht="12" customHeight="1">
      <c r="A40" s="547"/>
      <c r="B40" s="777" t="s">
        <v>371</v>
      </c>
      <c r="C40" s="778" t="s">
        <v>372</v>
      </c>
    </row>
    <row r="41" spans="1:3" ht="27" customHeight="1" thickBot="1">
      <c r="A41" s="205"/>
      <c r="B41" s="793" t="s">
        <v>373</v>
      </c>
      <c r="C41" s="794" t="s">
        <v>374</v>
      </c>
    </row>
    <row r="42" spans="1:3" ht="12.75" thickTop="1" thickBot="1">
      <c r="A42" s="786" t="s">
        <v>425</v>
      </c>
      <c r="B42" s="787"/>
      <c r="C42" s="788"/>
    </row>
    <row r="43" spans="1:3" ht="12" thickTop="1">
      <c r="A43" s="204"/>
      <c r="B43" s="789" t="s">
        <v>462</v>
      </c>
      <c r="C43" s="790" t="s">
        <v>375</v>
      </c>
    </row>
    <row r="44" spans="1:3">
      <c r="A44" s="547"/>
      <c r="B44" s="756" t="s">
        <v>461</v>
      </c>
      <c r="C44" s="757"/>
    </row>
    <row r="45" spans="1:3" ht="23.25" customHeight="1" thickBot="1">
      <c r="A45" s="205"/>
      <c r="B45" s="784" t="s">
        <v>376</v>
      </c>
      <c r="C45" s="785" t="s">
        <v>377</v>
      </c>
    </row>
    <row r="46" spans="1:3" ht="11.25" customHeight="1" thickTop="1" thickBot="1">
      <c r="A46" s="786" t="s">
        <v>426</v>
      </c>
      <c r="B46" s="787"/>
      <c r="C46" s="788"/>
    </row>
    <row r="47" spans="1:3" ht="26.25" customHeight="1" thickTop="1">
      <c r="A47" s="547"/>
      <c r="B47" s="756" t="s">
        <v>427</v>
      </c>
      <c r="C47" s="757"/>
    </row>
    <row r="48" spans="1:3" ht="12" thickBot="1">
      <c r="A48" s="786" t="s">
        <v>428</v>
      </c>
      <c r="B48" s="787"/>
      <c r="C48" s="788"/>
    </row>
    <row r="49" spans="1:3" ht="12" thickTop="1">
      <c r="A49" s="204"/>
      <c r="B49" s="789" t="s">
        <v>378</v>
      </c>
      <c r="C49" s="790" t="s">
        <v>378</v>
      </c>
    </row>
    <row r="50" spans="1:3" ht="11.25" customHeight="1">
      <c r="A50" s="547"/>
      <c r="B50" s="756" t="s">
        <v>379</v>
      </c>
      <c r="C50" s="757" t="s">
        <v>379</v>
      </c>
    </row>
    <row r="51" spans="1:3">
      <c r="A51" s="547"/>
      <c r="B51" s="756" t="s">
        <v>380</v>
      </c>
      <c r="C51" s="757" t="s">
        <v>380</v>
      </c>
    </row>
    <row r="52" spans="1:3" ht="11.25" customHeight="1">
      <c r="A52" s="547"/>
      <c r="B52" s="756" t="s">
        <v>489</v>
      </c>
      <c r="C52" s="757" t="s">
        <v>381</v>
      </c>
    </row>
    <row r="53" spans="1:3" ht="33.6" customHeight="1">
      <c r="A53" s="547"/>
      <c r="B53" s="756" t="s">
        <v>382</v>
      </c>
      <c r="C53" s="757" t="s">
        <v>382</v>
      </c>
    </row>
    <row r="54" spans="1:3" ht="11.25" customHeight="1">
      <c r="A54" s="547"/>
      <c r="B54" s="756" t="s">
        <v>482</v>
      </c>
      <c r="C54" s="757" t="s">
        <v>383</v>
      </c>
    </row>
    <row r="55" spans="1:3" ht="11.25" customHeight="1" thickBot="1">
      <c r="A55" s="786" t="s">
        <v>429</v>
      </c>
      <c r="B55" s="787"/>
      <c r="C55" s="788"/>
    </row>
    <row r="56" spans="1:3" ht="12" thickTop="1">
      <c r="A56" s="204"/>
      <c r="B56" s="789" t="s">
        <v>378</v>
      </c>
      <c r="C56" s="790" t="s">
        <v>378</v>
      </c>
    </row>
    <row r="57" spans="1:3">
      <c r="A57" s="547"/>
      <c r="B57" s="756" t="s">
        <v>384</v>
      </c>
      <c r="C57" s="757" t="s">
        <v>384</v>
      </c>
    </row>
    <row r="58" spans="1:3">
      <c r="A58" s="547"/>
      <c r="B58" s="756" t="s">
        <v>435</v>
      </c>
      <c r="C58" s="757" t="s">
        <v>385</v>
      </c>
    </row>
    <row r="59" spans="1:3">
      <c r="A59" s="547"/>
      <c r="B59" s="756" t="s">
        <v>386</v>
      </c>
      <c r="C59" s="757" t="s">
        <v>386</v>
      </c>
    </row>
    <row r="60" spans="1:3">
      <c r="A60" s="547"/>
      <c r="B60" s="756" t="s">
        <v>387</v>
      </c>
      <c r="C60" s="757" t="s">
        <v>387</v>
      </c>
    </row>
    <row r="61" spans="1:3">
      <c r="A61" s="547"/>
      <c r="B61" s="756" t="s">
        <v>388</v>
      </c>
      <c r="C61" s="757" t="s">
        <v>388</v>
      </c>
    </row>
    <row r="62" spans="1:3">
      <c r="A62" s="547"/>
      <c r="B62" s="756" t="s">
        <v>436</v>
      </c>
      <c r="C62" s="757" t="s">
        <v>389</v>
      </c>
    </row>
    <row r="63" spans="1:3">
      <c r="A63" s="547"/>
      <c r="B63" s="756" t="s">
        <v>390</v>
      </c>
      <c r="C63" s="757" t="s">
        <v>390</v>
      </c>
    </row>
    <row r="64" spans="1:3" ht="12" thickBot="1">
      <c r="A64" s="205"/>
      <c r="B64" s="784" t="s">
        <v>391</v>
      </c>
      <c r="C64" s="785" t="s">
        <v>391</v>
      </c>
    </row>
    <row r="65" spans="1:3" ht="11.25" customHeight="1" thickTop="1">
      <c r="A65" s="772" t="s">
        <v>430</v>
      </c>
      <c r="B65" s="773"/>
      <c r="C65" s="774"/>
    </row>
    <row r="66" spans="1:3" ht="12" thickBot="1">
      <c r="A66" s="205"/>
      <c r="B66" s="784" t="s">
        <v>392</v>
      </c>
      <c r="C66" s="785" t="s">
        <v>392</v>
      </c>
    </row>
    <row r="67" spans="1:3" ht="11.25" customHeight="1" thickTop="1" thickBot="1">
      <c r="A67" s="786" t="s">
        <v>431</v>
      </c>
      <c r="B67" s="787"/>
      <c r="C67" s="788"/>
    </row>
    <row r="68" spans="1:3" ht="12" thickTop="1">
      <c r="A68" s="204"/>
      <c r="B68" s="789" t="s">
        <v>393</v>
      </c>
      <c r="C68" s="790" t="s">
        <v>393</v>
      </c>
    </row>
    <row r="69" spans="1:3">
      <c r="A69" s="547"/>
      <c r="B69" s="756" t="s">
        <v>394</v>
      </c>
      <c r="C69" s="757" t="s">
        <v>394</v>
      </c>
    </row>
    <row r="70" spans="1:3">
      <c r="A70" s="547"/>
      <c r="B70" s="756" t="s">
        <v>395</v>
      </c>
      <c r="C70" s="757" t="s">
        <v>395</v>
      </c>
    </row>
    <row r="71" spans="1:3" ht="38.25" customHeight="1">
      <c r="A71" s="547"/>
      <c r="B71" s="782" t="s">
        <v>438</v>
      </c>
      <c r="C71" s="783" t="s">
        <v>396</v>
      </c>
    </row>
    <row r="72" spans="1:3" ht="33.75" customHeight="1">
      <c r="A72" s="547"/>
      <c r="B72" s="782" t="s">
        <v>441</v>
      </c>
      <c r="C72" s="783" t="s">
        <v>397</v>
      </c>
    </row>
    <row r="73" spans="1:3" ht="15.75" customHeight="1">
      <c r="A73" s="547"/>
      <c r="B73" s="782" t="s">
        <v>437</v>
      </c>
      <c r="C73" s="783" t="s">
        <v>398</v>
      </c>
    </row>
    <row r="74" spans="1:3">
      <c r="A74" s="547"/>
      <c r="B74" s="756" t="s">
        <v>399</v>
      </c>
      <c r="C74" s="757" t="s">
        <v>399</v>
      </c>
    </row>
    <row r="75" spans="1:3" ht="12" thickBot="1">
      <c r="A75" s="205"/>
      <c r="B75" s="784" t="s">
        <v>400</v>
      </c>
      <c r="C75" s="785" t="s">
        <v>400</v>
      </c>
    </row>
    <row r="76" spans="1:3" ht="12" thickTop="1">
      <c r="A76" s="772" t="s">
        <v>465</v>
      </c>
      <c r="B76" s="773"/>
      <c r="C76" s="774"/>
    </row>
    <row r="77" spans="1:3">
      <c r="A77" s="547"/>
      <c r="B77" s="756" t="s">
        <v>392</v>
      </c>
      <c r="C77" s="757"/>
    </row>
    <row r="78" spans="1:3">
      <c r="A78" s="547"/>
      <c r="B78" s="756" t="s">
        <v>463</v>
      </c>
      <c r="C78" s="757"/>
    </row>
    <row r="79" spans="1:3">
      <c r="A79" s="547"/>
      <c r="B79" s="756" t="s">
        <v>464</v>
      </c>
      <c r="C79" s="757"/>
    </row>
    <row r="80" spans="1:3">
      <c r="A80" s="772" t="s">
        <v>466</v>
      </c>
      <c r="B80" s="773"/>
      <c r="C80" s="774"/>
    </row>
    <row r="81" spans="1:3">
      <c r="A81" s="547"/>
      <c r="B81" s="756" t="s">
        <v>392</v>
      </c>
      <c r="C81" s="757"/>
    </row>
    <row r="82" spans="1:3">
      <c r="A82" s="547"/>
      <c r="B82" s="756" t="s">
        <v>467</v>
      </c>
      <c r="C82" s="757"/>
    </row>
    <row r="83" spans="1:3" ht="76.5" customHeight="1">
      <c r="A83" s="547"/>
      <c r="B83" s="756" t="s">
        <v>481</v>
      </c>
      <c r="C83" s="757"/>
    </row>
    <row r="84" spans="1:3" ht="53.25" customHeight="1">
      <c r="A84" s="547"/>
      <c r="B84" s="756" t="s">
        <v>480</v>
      </c>
      <c r="C84" s="757"/>
    </row>
    <row r="85" spans="1:3">
      <c r="A85" s="547"/>
      <c r="B85" s="756" t="s">
        <v>468</v>
      </c>
      <c r="C85" s="757"/>
    </row>
    <row r="86" spans="1:3">
      <c r="A86" s="547"/>
      <c r="B86" s="756" t="s">
        <v>469</v>
      </c>
      <c r="C86" s="757"/>
    </row>
    <row r="87" spans="1:3">
      <c r="A87" s="547"/>
      <c r="B87" s="756" t="s">
        <v>470</v>
      </c>
      <c r="C87" s="757"/>
    </row>
    <row r="88" spans="1:3">
      <c r="A88" s="772" t="s">
        <v>471</v>
      </c>
      <c r="B88" s="773"/>
      <c r="C88" s="774"/>
    </row>
    <row r="89" spans="1:3">
      <c r="A89" s="547"/>
      <c r="B89" s="756" t="s">
        <v>392</v>
      </c>
      <c r="C89" s="757"/>
    </row>
    <row r="90" spans="1:3">
      <c r="A90" s="547"/>
      <c r="B90" s="756" t="s">
        <v>473</v>
      </c>
      <c r="C90" s="757"/>
    </row>
    <row r="91" spans="1:3" ht="12" customHeight="1">
      <c r="A91" s="547"/>
      <c r="B91" s="756" t="s">
        <v>474</v>
      </c>
      <c r="C91" s="757"/>
    </row>
    <row r="92" spans="1:3">
      <c r="A92" s="547"/>
      <c r="B92" s="756" t="s">
        <v>475</v>
      </c>
      <c r="C92" s="757"/>
    </row>
    <row r="93" spans="1:3" ht="24.75" customHeight="1">
      <c r="A93" s="547"/>
      <c r="B93" s="775" t="s">
        <v>517</v>
      </c>
      <c r="C93" s="776"/>
    </row>
    <row r="94" spans="1:3" ht="24" customHeight="1">
      <c r="A94" s="547"/>
      <c r="B94" s="775" t="s">
        <v>518</v>
      </c>
      <c r="C94" s="776"/>
    </row>
    <row r="95" spans="1:3" ht="13.5" customHeight="1">
      <c r="A95" s="547"/>
      <c r="B95" s="777" t="s">
        <v>476</v>
      </c>
      <c r="C95" s="778"/>
    </row>
    <row r="96" spans="1:3" ht="11.25" customHeight="1" thickBot="1">
      <c r="A96" s="779" t="s">
        <v>513</v>
      </c>
      <c r="B96" s="780"/>
      <c r="C96" s="781"/>
    </row>
    <row r="97" spans="1:3" ht="12.75" thickTop="1" thickBot="1">
      <c r="A97" s="771" t="s">
        <v>401</v>
      </c>
      <c r="B97" s="771"/>
      <c r="C97" s="771"/>
    </row>
    <row r="98" spans="1:3">
      <c r="A98" s="319">
        <v>2</v>
      </c>
      <c r="B98" s="491" t="s">
        <v>493</v>
      </c>
      <c r="C98" s="491" t="s">
        <v>514</v>
      </c>
    </row>
    <row r="99" spans="1:3">
      <c r="A99" s="209">
        <v>3</v>
      </c>
      <c r="B99" s="492" t="s">
        <v>494</v>
      </c>
      <c r="C99" s="493" t="s">
        <v>515</v>
      </c>
    </row>
    <row r="100" spans="1:3">
      <c r="A100" s="209">
        <v>4</v>
      </c>
      <c r="B100" s="492" t="s">
        <v>495</v>
      </c>
      <c r="C100" s="493" t="s">
        <v>519</v>
      </c>
    </row>
    <row r="101" spans="1:3" ht="11.25" customHeight="1">
      <c r="A101" s="209">
        <v>5</v>
      </c>
      <c r="B101" s="492" t="s">
        <v>496</v>
      </c>
      <c r="C101" s="493" t="s">
        <v>516</v>
      </c>
    </row>
    <row r="102" spans="1:3" ht="12" customHeight="1">
      <c r="A102" s="209">
        <v>6</v>
      </c>
      <c r="B102" s="492" t="s">
        <v>511</v>
      </c>
      <c r="C102" s="493" t="s">
        <v>497</v>
      </c>
    </row>
    <row r="103" spans="1:3" ht="12" customHeight="1">
      <c r="A103" s="209">
        <v>7</v>
      </c>
      <c r="B103" s="492" t="s">
        <v>498</v>
      </c>
      <c r="C103" s="493" t="s">
        <v>512</v>
      </c>
    </row>
    <row r="104" spans="1:3">
      <c r="A104" s="209">
        <v>8</v>
      </c>
      <c r="B104" s="492" t="s">
        <v>503</v>
      </c>
      <c r="C104" s="493" t="s">
        <v>523</v>
      </c>
    </row>
    <row r="105" spans="1:3" ht="11.25" customHeight="1">
      <c r="A105" s="772" t="s">
        <v>477</v>
      </c>
      <c r="B105" s="773"/>
      <c r="C105" s="774"/>
    </row>
    <row r="106" spans="1:3" ht="12" customHeight="1">
      <c r="A106" s="547"/>
      <c r="B106" s="756" t="s">
        <v>392</v>
      </c>
      <c r="C106" s="757"/>
    </row>
    <row r="107" spans="1:3">
      <c r="A107" s="772" t="s">
        <v>659</v>
      </c>
      <c r="B107" s="773"/>
      <c r="C107" s="774"/>
    </row>
    <row r="108" spans="1:3" ht="12" customHeight="1">
      <c r="A108" s="547"/>
      <c r="B108" s="756" t="s">
        <v>661</v>
      </c>
      <c r="C108" s="757"/>
    </row>
    <row r="109" spans="1:3">
      <c r="A109" s="547"/>
      <c r="B109" s="756" t="s">
        <v>662</v>
      </c>
      <c r="C109" s="757"/>
    </row>
    <row r="110" spans="1:3">
      <c r="A110" s="547"/>
      <c r="B110" s="756" t="s">
        <v>660</v>
      </c>
      <c r="C110" s="757"/>
    </row>
    <row r="111" spans="1:3">
      <c r="A111" s="752" t="s">
        <v>950</v>
      </c>
      <c r="B111" s="752"/>
      <c r="C111" s="752"/>
    </row>
    <row r="112" spans="1:3">
      <c r="A112" s="768" t="s">
        <v>325</v>
      </c>
      <c r="B112" s="768"/>
      <c r="C112" s="768"/>
    </row>
    <row r="113" spans="1:3">
      <c r="A113" s="548">
        <v>1</v>
      </c>
      <c r="B113" s="763" t="s">
        <v>836</v>
      </c>
      <c r="C113" s="764"/>
    </row>
    <row r="114" spans="1:3">
      <c r="A114" s="548">
        <v>2</v>
      </c>
      <c r="B114" s="769" t="s">
        <v>837</v>
      </c>
      <c r="C114" s="770"/>
    </row>
    <row r="115" spans="1:3">
      <c r="A115" s="548">
        <v>3</v>
      </c>
      <c r="B115" s="763" t="s">
        <v>838</v>
      </c>
      <c r="C115" s="764"/>
    </row>
    <row r="116" spans="1:3">
      <c r="A116" s="548">
        <v>4</v>
      </c>
      <c r="B116" s="763" t="s">
        <v>839</v>
      </c>
      <c r="C116" s="764"/>
    </row>
    <row r="117" spans="1:3">
      <c r="A117" s="548">
        <v>5</v>
      </c>
      <c r="B117" s="763" t="s">
        <v>840</v>
      </c>
      <c r="C117" s="764"/>
    </row>
    <row r="118" spans="1:3" ht="55.5" customHeight="1">
      <c r="A118" s="548">
        <v>6</v>
      </c>
      <c r="B118" s="763" t="s">
        <v>951</v>
      </c>
      <c r="C118" s="764"/>
    </row>
    <row r="119" spans="1:3" ht="22.5">
      <c r="A119" s="548">
        <v>6.01</v>
      </c>
      <c r="B119" s="549" t="s">
        <v>695</v>
      </c>
      <c r="C119" s="555" t="s">
        <v>952</v>
      </c>
    </row>
    <row r="120" spans="1:3" ht="33.75">
      <c r="A120" s="548">
        <v>6.02</v>
      </c>
      <c r="B120" s="549" t="s">
        <v>696</v>
      </c>
      <c r="C120" s="550" t="s">
        <v>956</v>
      </c>
    </row>
    <row r="121" spans="1:3">
      <c r="A121" s="548">
        <v>6.03</v>
      </c>
      <c r="B121" s="555" t="s">
        <v>697</v>
      </c>
      <c r="C121" s="555" t="s">
        <v>841</v>
      </c>
    </row>
    <row r="122" spans="1:3">
      <c r="A122" s="548">
        <v>6.04</v>
      </c>
      <c r="B122" s="549" t="s">
        <v>698</v>
      </c>
      <c r="C122" s="551" t="s">
        <v>842</v>
      </c>
    </row>
    <row r="123" spans="1:3">
      <c r="A123" s="548">
        <v>6.05</v>
      </c>
      <c r="B123" s="549" t="s">
        <v>699</v>
      </c>
      <c r="C123" s="551" t="s">
        <v>843</v>
      </c>
    </row>
    <row r="124" spans="1:3" ht="22.5">
      <c r="A124" s="548">
        <v>6.06</v>
      </c>
      <c r="B124" s="549" t="s">
        <v>700</v>
      </c>
      <c r="C124" s="551" t="s">
        <v>844</v>
      </c>
    </row>
    <row r="125" spans="1:3">
      <c r="A125" s="548">
        <v>6.07</v>
      </c>
      <c r="B125" s="552" t="s">
        <v>701</v>
      </c>
      <c r="C125" s="551" t="s">
        <v>845</v>
      </c>
    </row>
    <row r="126" spans="1:3" ht="22.5">
      <c r="A126" s="548">
        <v>6.08</v>
      </c>
      <c r="B126" s="549" t="s">
        <v>702</v>
      </c>
      <c r="C126" s="551" t="s">
        <v>846</v>
      </c>
    </row>
    <row r="127" spans="1:3" ht="22.5">
      <c r="A127" s="548">
        <v>6.09</v>
      </c>
      <c r="B127" s="553" t="s">
        <v>703</v>
      </c>
      <c r="C127" s="551" t="s">
        <v>847</v>
      </c>
    </row>
    <row r="128" spans="1:3">
      <c r="A128" s="554">
        <v>6.1</v>
      </c>
      <c r="B128" s="553" t="s">
        <v>704</v>
      </c>
      <c r="C128" s="551" t="s">
        <v>848</v>
      </c>
    </row>
    <row r="129" spans="1:3">
      <c r="A129" s="548">
        <v>6.11</v>
      </c>
      <c r="B129" s="553" t="s">
        <v>705</v>
      </c>
      <c r="C129" s="551" t="s">
        <v>849</v>
      </c>
    </row>
    <row r="130" spans="1:3">
      <c r="A130" s="548">
        <v>6.12</v>
      </c>
      <c r="B130" s="553" t="s">
        <v>706</v>
      </c>
      <c r="C130" s="551" t="s">
        <v>850</v>
      </c>
    </row>
    <row r="131" spans="1:3">
      <c r="A131" s="548">
        <v>6.13</v>
      </c>
      <c r="B131" s="553" t="s">
        <v>707</v>
      </c>
      <c r="C131" s="555" t="s">
        <v>851</v>
      </c>
    </row>
    <row r="132" spans="1:3">
      <c r="A132" s="548">
        <v>6.14</v>
      </c>
      <c r="B132" s="553" t="s">
        <v>708</v>
      </c>
      <c r="C132" s="555" t="s">
        <v>852</v>
      </c>
    </row>
    <row r="133" spans="1:3">
      <c r="A133" s="548">
        <v>6.15</v>
      </c>
      <c r="B133" s="553" t="s">
        <v>709</v>
      </c>
      <c r="C133" s="555" t="s">
        <v>853</v>
      </c>
    </row>
    <row r="134" spans="1:3" ht="22.5">
      <c r="A134" s="548">
        <v>6.16</v>
      </c>
      <c r="B134" s="553" t="s">
        <v>710</v>
      </c>
      <c r="C134" s="555" t="s">
        <v>854</v>
      </c>
    </row>
    <row r="135" spans="1:3">
      <c r="A135" s="548">
        <v>6.17</v>
      </c>
      <c r="B135" s="555" t="s">
        <v>711</v>
      </c>
      <c r="C135" s="555" t="s">
        <v>855</v>
      </c>
    </row>
    <row r="136" spans="1:3" ht="22.5">
      <c r="A136" s="548">
        <v>6.18</v>
      </c>
      <c r="B136" s="553" t="s">
        <v>712</v>
      </c>
      <c r="C136" s="555" t="s">
        <v>856</v>
      </c>
    </row>
    <row r="137" spans="1:3">
      <c r="A137" s="548">
        <v>6.19</v>
      </c>
      <c r="B137" s="553" t="s">
        <v>713</v>
      </c>
      <c r="C137" s="555" t="s">
        <v>857</v>
      </c>
    </row>
    <row r="138" spans="1:3">
      <c r="A138" s="554">
        <v>6.2</v>
      </c>
      <c r="B138" s="553" t="s">
        <v>714</v>
      </c>
      <c r="C138" s="555" t="s">
        <v>858</v>
      </c>
    </row>
    <row r="139" spans="1:3">
      <c r="A139" s="548">
        <v>6.21</v>
      </c>
      <c r="B139" s="553" t="s">
        <v>715</v>
      </c>
      <c r="C139" s="555" t="s">
        <v>859</v>
      </c>
    </row>
    <row r="140" spans="1:3">
      <c r="A140" s="548">
        <v>6.22</v>
      </c>
      <c r="B140" s="553" t="s">
        <v>716</v>
      </c>
      <c r="C140" s="555" t="s">
        <v>860</v>
      </c>
    </row>
    <row r="141" spans="1:3" ht="22.5">
      <c r="A141" s="548">
        <v>6.23</v>
      </c>
      <c r="B141" s="553" t="s">
        <v>717</v>
      </c>
      <c r="C141" s="555" t="s">
        <v>861</v>
      </c>
    </row>
    <row r="142" spans="1:3" ht="22.5">
      <c r="A142" s="548">
        <v>6.24</v>
      </c>
      <c r="B142" s="549" t="s">
        <v>718</v>
      </c>
      <c r="C142" s="555" t="s">
        <v>862</v>
      </c>
    </row>
    <row r="143" spans="1:3">
      <c r="A143" s="548">
        <v>6.2500000000000098</v>
      </c>
      <c r="B143" s="549" t="s">
        <v>719</v>
      </c>
      <c r="C143" s="555" t="s">
        <v>863</v>
      </c>
    </row>
    <row r="144" spans="1:3" ht="22.5">
      <c r="A144" s="548">
        <v>6.2600000000000202</v>
      </c>
      <c r="B144" s="549" t="s">
        <v>864</v>
      </c>
      <c r="C144" s="588" t="s">
        <v>865</v>
      </c>
    </row>
    <row r="145" spans="1:3" ht="22.5">
      <c r="A145" s="548">
        <v>6.2700000000000298</v>
      </c>
      <c r="B145" s="549" t="s">
        <v>165</v>
      </c>
      <c r="C145" s="588" t="s">
        <v>954</v>
      </c>
    </row>
    <row r="146" spans="1:3">
      <c r="A146" s="548"/>
      <c r="B146" s="754" t="s">
        <v>866</v>
      </c>
      <c r="C146" s="755"/>
    </row>
    <row r="147" spans="1:3" s="557" customFormat="1">
      <c r="A147" s="556">
        <v>7.1</v>
      </c>
      <c r="B147" s="549" t="s">
        <v>867</v>
      </c>
      <c r="C147" s="765" t="s">
        <v>868</v>
      </c>
    </row>
    <row r="148" spans="1:3" s="557" customFormat="1">
      <c r="A148" s="556">
        <v>7.2</v>
      </c>
      <c r="B148" s="549" t="s">
        <v>869</v>
      </c>
      <c r="C148" s="766"/>
    </row>
    <row r="149" spans="1:3" s="557" customFormat="1">
      <c r="A149" s="556">
        <v>7.3</v>
      </c>
      <c r="B149" s="549" t="s">
        <v>870</v>
      </c>
      <c r="C149" s="766"/>
    </row>
    <row r="150" spans="1:3" s="557" customFormat="1">
      <c r="A150" s="556">
        <v>7.4</v>
      </c>
      <c r="B150" s="549" t="s">
        <v>871</v>
      </c>
      <c r="C150" s="766"/>
    </row>
    <row r="151" spans="1:3" s="557" customFormat="1">
      <c r="A151" s="556">
        <v>7.5</v>
      </c>
      <c r="B151" s="549" t="s">
        <v>872</v>
      </c>
      <c r="C151" s="766"/>
    </row>
    <row r="152" spans="1:3" s="557" customFormat="1">
      <c r="A152" s="556">
        <v>7.6</v>
      </c>
      <c r="B152" s="549" t="s">
        <v>945</v>
      </c>
      <c r="C152" s="767"/>
    </row>
    <row r="153" spans="1:3" s="557" customFormat="1" ht="22.5">
      <c r="A153" s="556">
        <v>7.7</v>
      </c>
      <c r="B153" s="549" t="s">
        <v>873</v>
      </c>
      <c r="C153" s="558" t="s">
        <v>874</v>
      </c>
    </row>
    <row r="154" spans="1:3" s="557" customFormat="1" ht="22.5">
      <c r="A154" s="556">
        <v>7.8</v>
      </c>
      <c r="B154" s="549" t="s">
        <v>875</v>
      </c>
      <c r="C154" s="558" t="s">
        <v>876</v>
      </c>
    </row>
    <row r="155" spans="1:3">
      <c r="A155" s="547"/>
      <c r="B155" s="754" t="s">
        <v>877</v>
      </c>
      <c r="C155" s="755"/>
    </row>
    <row r="156" spans="1:3">
      <c r="A156" s="556">
        <v>1</v>
      </c>
      <c r="B156" s="758" t="s">
        <v>959</v>
      </c>
      <c r="C156" s="759"/>
    </row>
    <row r="157" spans="1:3" ht="25.15" customHeight="1">
      <c r="A157" s="556">
        <v>2</v>
      </c>
      <c r="B157" s="756" t="s">
        <v>955</v>
      </c>
      <c r="C157" s="757"/>
    </row>
    <row r="158" spans="1:3">
      <c r="A158" s="556">
        <v>3</v>
      </c>
      <c r="B158" s="756" t="s">
        <v>944</v>
      </c>
      <c r="C158" s="757"/>
    </row>
    <row r="159" spans="1:3">
      <c r="A159" s="547"/>
      <c r="B159" s="754" t="s">
        <v>878</v>
      </c>
      <c r="C159" s="755"/>
    </row>
    <row r="160" spans="1:3" ht="39" customHeight="1">
      <c r="A160" s="556">
        <v>1</v>
      </c>
      <c r="B160" s="761" t="s">
        <v>961</v>
      </c>
      <c r="C160" s="762"/>
    </row>
    <row r="161" spans="1:3" ht="22.5">
      <c r="A161" s="556">
        <v>3</v>
      </c>
      <c r="B161" s="549" t="s">
        <v>683</v>
      </c>
      <c r="C161" s="558" t="s">
        <v>879</v>
      </c>
    </row>
    <row r="162" spans="1:3" ht="22.5">
      <c r="A162" s="556">
        <v>4</v>
      </c>
      <c r="B162" s="549" t="s">
        <v>684</v>
      </c>
      <c r="C162" s="558" t="s">
        <v>880</v>
      </c>
    </row>
    <row r="163" spans="1:3" ht="33.75">
      <c r="A163" s="556">
        <v>5</v>
      </c>
      <c r="B163" s="549" t="s">
        <v>685</v>
      </c>
      <c r="C163" s="558" t="s">
        <v>881</v>
      </c>
    </row>
    <row r="164" spans="1:3">
      <c r="A164" s="556">
        <v>6</v>
      </c>
      <c r="B164" s="549" t="s">
        <v>686</v>
      </c>
      <c r="C164" s="549" t="s">
        <v>882</v>
      </c>
    </row>
    <row r="165" spans="1:3">
      <c r="A165" s="547"/>
      <c r="B165" s="754" t="s">
        <v>883</v>
      </c>
      <c r="C165" s="755"/>
    </row>
    <row r="166" spans="1:3" ht="22.5">
      <c r="A166" s="556"/>
      <c r="B166" s="549" t="s">
        <v>884</v>
      </c>
      <c r="C166" s="559" t="s">
        <v>885</v>
      </c>
    </row>
    <row r="167" spans="1:3">
      <c r="A167" s="556"/>
      <c r="B167" s="549" t="s">
        <v>685</v>
      </c>
      <c r="C167" s="558" t="s">
        <v>886</v>
      </c>
    </row>
    <row r="168" spans="1:3">
      <c r="A168" s="547"/>
      <c r="B168" s="754" t="s">
        <v>887</v>
      </c>
      <c r="C168" s="755"/>
    </row>
    <row r="169" spans="1:3">
      <c r="A169" s="547"/>
      <c r="B169" s="756" t="s">
        <v>948</v>
      </c>
      <c r="C169" s="757"/>
    </row>
    <row r="170" spans="1:3">
      <c r="A170" s="547" t="s">
        <v>888</v>
      </c>
      <c r="B170" s="560" t="s">
        <v>743</v>
      </c>
      <c r="C170" s="561" t="s">
        <v>889</v>
      </c>
    </row>
    <row r="171" spans="1:3">
      <c r="A171" s="547" t="s">
        <v>538</v>
      </c>
      <c r="B171" s="562" t="s">
        <v>744</v>
      </c>
      <c r="C171" s="558" t="s">
        <v>890</v>
      </c>
    </row>
    <row r="172" spans="1:3" ht="22.5">
      <c r="A172" s="547" t="s">
        <v>545</v>
      </c>
      <c r="B172" s="561" t="s">
        <v>745</v>
      </c>
      <c r="C172" s="558" t="s">
        <v>891</v>
      </c>
    </row>
    <row r="173" spans="1:3">
      <c r="A173" s="547" t="s">
        <v>892</v>
      </c>
      <c r="B173" s="562" t="s">
        <v>746</v>
      </c>
      <c r="C173" s="562" t="s">
        <v>893</v>
      </c>
    </row>
    <row r="174" spans="1:3" ht="22.5">
      <c r="A174" s="547" t="s">
        <v>894</v>
      </c>
      <c r="B174" s="563" t="s">
        <v>747</v>
      </c>
      <c r="C174" s="563" t="s">
        <v>895</v>
      </c>
    </row>
    <row r="175" spans="1:3" ht="22.5">
      <c r="A175" s="547" t="s">
        <v>546</v>
      </c>
      <c r="B175" s="563" t="s">
        <v>748</v>
      </c>
      <c r="C175" s="563" t="s">
        <v>896</v>
      </c>
    </row>
    <row r="176" spans="1:3" ht="22.5">
      <c r="A176" s="547" t="s">
        <v>897</v>
      </c>
      <c r="B176" s="563" t="s">
        <v>749</v>
      </c>
      <c r="C176" s="563" t="s">
        <v>898</v>
      </c>
    </row>
    <row r="177" spans="1:3" ht="22.5">
      <c r="A177" s="547" t="s">
        <v>899</v>
      </c>
      <c r="B177" s="563" t="s">
        <v>750</v>
      </c>
      <c r="C177" s="563" t="s">
        <v>901</v>
      </c>
    </row>
    <row r="178" spans="1:3" ht="22.5">
      <c r="A178" s="547" t="s">
        <v>900</v>
      </c>
      <c r="B178" s="563" t="s">
        <v>751</v>
      </c>
      <c r="C178" s="563" t="s">
        <v>903</v>
      </c>
    </row>
    <row r="179" spans="1:3" ht="22.5">
      <c r="A179" s="547" t="s">
        <v>902</v>
      </c>
      <c r="B179" s="563" t="s">
        <v>752</v>
      </c>
      <c r="C179" s="564" t="s">
        <v>905</v>
      </c>
    </row>
    <row r="180" spans="1:3" ht="22.5">
      <c r="A180" s="547" t="s">
        <v>904</v>
      </c>
      <c r="B180" s="579" t="s">
        <v>753</v>
      </c>
      <c r="C180" s="564" t="s">
        <v>907</v>
      </c>
    </row>
    <row r="181" spans="1:3" ht="22.5">
      <c r="A181" s="547" t="s">
        <v>906</v>
      </c>
      <c r="B181" s="563" t="s">
        <v>754</v>
      </c>
      <c r="C181" s="565" t="s">
        <v>909</v>
      </c>
    </row>
    <row r="182" spans="1:3">
      <c r="A182" s="587" t="s">
        <v>908</v>
      </c>
      <c r="B182" s="566" t="s">
        <v>755</v>
      </c>
      <c r="C182" s="561" t="s">
        <v>910</v>
      </c>
    </row>
    <row r="183" spans="1:3" ht="22.5">
      <c r="A183" s="547"/>
      <c r="B183" s="563" t="s">
        <v>911</v>
      </c>
      <c r="C183" s="551" t="s">
        <v>912</v>
      </c>
    </row>
    <row r="184" spans="1:3" ht="22.5">
      <c r="A184" s="547"/>
      <c r="B184" s="563" t="s">
        <v>913</v>
      </c>
      <c r="C184" s="551" t="s">
        <v>914</v>
      </c>
    </row>
    <row r="185" spans="1:3" ht="22.5">
      <c r="A185" s="547"/>
      <c r="B185" s="563" t="s">
        <v>915</v>
      </c>
      <c r="C185" s="551" t="s">
        <v>916</v>
      </c>
    </row>
    <row r="186" spans="1:3">
      <c r="A186" s="547"/>
      <c r="B186" s="754" t="s">
        <v>917</v>
      </c>
      <c r="C186" s="755"/>
    </row>
    <row r="187" spans="1:3" ht="49.9" customHeight="1">
      <c r="A187" s="547"/>
      <c r="B187" s="758" t="s">
        <v>960</v>
      </c>
      <c r="C187" s="759"/>
    </row>
    <row r="188" spans="1:3">
      <c r="A188" s="556">
        <v>1</v>
      </c>
      <c r="B188" s="555" t="s">
        <v>775</v>
      </c>
      <c r="C188" s="555" t="s">
        <v>775</v>
      </c>
    </row>
    <row r="189" spans="1:3" ht="33.75">
      <c r="A189" s="556">
        <v>2</v>
      </c>
      <c r="B189" s="555" t="s">
        <v>918</v>
      </c>
      <c r="C189" s="555" t="s">
        <v>919</v>
      </c>
    </row>
    <row r="190" spans="1:3">
      <c r="A190" s="556">
        <v>3</v>
      </c>
      <c r="B190" s="555" t="s">
        <v>777</v>
      </c>
      <c r="C190" s="555" t="s">
        <v>920</v>
      </c>
    </row>
    <row r="191" spans="1:3" ht="22.5">
      <c r="A191" s="556">
        <v>4</v>
      </c>
      <c r="B191" s="555" t="s">
        <v>778</v>
      </c>
      <c r="C191" s="555" t="s">
        <v>921</v>
      </c>
    </row>
    <row r="192" spans="1:3" ht="22.5">
      <c r="A192" s="556">
        <v>5</v>
      </c>
      <c r="B192" s="555" t="s">
        <v>779</v>
      </c>
      <c r="C192" s="550" t="s">
        <v>962</v>
      </c>
    </row>
    <row r="193" spans="1:4" ht="45">
      <c r="A193" s="556">
        <v>6</v>
      </c>
      <c r="B193" s="555" t="s">
        <v>780</v>
      </c>
      <c r="C193" s="555" t="s">
        <v>922</v>
      </c>
    </row>
    <row r="194" spans="1:4">
      <c r="A194" s="547"/>
      <c r="B194" s="754" t="s">
        <v>923</v>
      </c>
      <c r="C194" s="755"/>
    </row>
    <row r="195" spans="1:4" ht="25.9" customHeight="1">
      <c r="A195" s="547"/>
      <c r="B195" s="753" t="s">
        <v>946</v>
      </c>
      <c r="C195" s="760"/>
    </row>
    <row r="196" spans="1:4" ht="22.5">
      <c r="A196" s="547">
        <v>1.1000000000000001</v>
      </c>
      <c r="B196" s="567" t="s">
        <v>790</v>
      </c>
      <c r="C196" s="555" t="s">
        <v>924</v>
      </c>
      <c r="D196" s="580"/>
    </row>
    <row r="197" spans="1:4" ht="12.75">
      <c r="A197" s="547" t="s">
        <v>251</v>
      </c>
      <c r="B197" s="568" t="s">
        <v>791</v>
      </c>
      <c r="C197" s="555" t="s">
        <v>925</v>
      </c>
      <c r="D197" s="581"/>
    </row>
    <row r="198" spans="1:4" ht="12.75">
      <c r="A198" s="547" t="s">
        <v>792</v>
      </c>
      <c r="B198" s="569" t="s">
        <v>793</v>
      </c>
      <c r="C198" s="751" t="s">
        <v>947</v>
      </c>
      <c r="D198" s="582"/>
    </row>
    <row r="199" spans="1:4" ht="12.75">
      <c r="A199" s="547" t="s">
        <v>794</v>
      </c>
      <c r="B199" s="569" t="s">
        <v>795</v>
      </c>
      <c r="C199" s="751"/>
      <c r="D199" s="582"/>
    </row>
    <row r="200" spans="1:4" ht="12.75">
      <c r="A200" s="547" t="s">
        <v>796</v>
      </c>
      <c r="B200" s="569" t="s">
        <v>797</v>
      </c>
      <c r="C200" s="751"/>
      <c r="D200" s="582"/>
    </row>
    <row r="201" spans="1:4" ht="12.75">
      <c r="A201" s="547" t="s">
        <v>798</v>
      </c>
      <c r="B201" s="569" t="s">
        <v>799</v>
      </c>
      <c r="C201" s="751"/>
      <c r="D201" s="582"/>
    </row>
    <row r="202" spans="1:4" ht="22.5">
      <c r="A202" s="547">
        <v>1.2</v>
      </c>
      <c r="B202" s="570" t="s">
        <v>800</v>
      </c>
      <c r="C202" s="549" t="s">
        <v>926</v>
      </c>
      <c r="D202" s="583"/>
    </row>
    <row r="203" spans="1:4" ht="22.5">
      <c r="A203" s="547" t="s">
        <v>802</v>
      </c>
      <c r="B203" s="571" t="s">
        <v>803</v>
      </c>
      <c r="C203" s="572" t="s">
        <v>927</v>
      </c>
      <c r="D203" s="584"/>
    </row>
    <row r="204" spans="1:4" ht="23.25">
      <c r="A204" s="547" t="s">
        <v>804</v>
      </c>
      <c r="B204" s="573" t="s">
        <v>805</v>
      </c>
      <c r="C204" s="572" t="s">
        <v>928</v>
      </c>
      <c r="D204" s="585"/>
    </row>
    <row r="205" spans="1:4" ht="12.75">
      <c r="A205" s="547" t="s">
        <v>806</v>
      </c>
      <c r="B205" s="574" t="s">
        <v>807</v>
      </c>
      <c r="C205" s="549" t="s">
        <v>929</v>
      </c>
      <c r="D205" s="584"/>
    </row>
    <row r="206" spans="1:4" ht="18" customHeight="1">
      <c r="A206" s="547" t="s">
        <v>808</v>
      </c>
      <c r="B206" s="577" t="s">
        <v>809</v>
      </c>
      <c r="C206" s="549" t="s">
        <v>930</v>
      </c>
      <c r="D206" s="585"/>
    </row>
    <row r="207" spans="1:4" ht="22.5">
      <c r="A207" s="547">
        <v>1.4</v>
      </c>
      <c r="B207" s="571" t="s">
        <v>942</v>
      </c>
      <c r="C207" s="575" t="s">
        <v>931</v>
      </c>
      <c r="D207" s="586"/>
    </row>
    <row r="208" spans="1:4" ht="12.75">
      <c r="A208" s="547">
        <v>1.5</v>
      </c>
      <c r="B208" s="571" t="s">
        <v>943</v>
      </c>
      <c r="C208" s="575" t="s">
        <v>931</v>
      </c>
      <c r="D208" s="586"/>
    </row>
    <row r="209" spans="1:3">
      <c r="A209" s="547"/>
      <c r="B209" s="752" t="s">
        <v>932</v>
      </c>
      <c r="C209" s="752"/>
    </row>
    <row r="210" spans="1:3" ht="24.4" customHeight="1">
      <c r="A210" s="547"/>
      <c r="B210" s="753" t="s">
        <v>933</v>
      </c>
      <c r="C210" s="753"/>
    </row>
    <row r="211" spans="1:3" ht="22.5">
      <c r="A211" s="556"/>
      <c r="B211" s="549" t="s">
        <v>683</v>
      </c>
      <c r="C211" s="558" t="s">
        <v>879</v>
      </c>
    </row>
    <row r="212" spans="1:3" ht="22.5">
      <c r="A212" s="556"/>
      <c r="B212" s="549" t="s">
        <v>684</v>
      </c>
      <c r="C212" s="558" t="s">
        <v>880</v>
      </c>
    </row>
    <row r="213" spans="1:3" ht="22.5">
      <c r="A213" s="547"/>
      <c r="B213" s="549" t="s">
        <v>685</v>
      </c>
      <c r="C213" s="558" t="s">
        <v>934</v>
      </c>
    </row>
    <row r="214" spans="1:3">
      <c r="A214" s="547"/>
      <c r="B214" s="752" t="s">
        <v>935</v>
      </c>
      <c r="C214" s="752"/>
    </row>
    <row r="215" spans="1:3" ht="36" customHeight="1">
      <c r="A215" s="556"/>
      <c r="B215" s="753" t="s">
        <v>949</v>
      </c>
      <c r="C215" s="753"/>
    </row>
  </sheetData>
  <mergeCells count="131">
    <mergeCell ref="B7:C7"/>
    <mergeCell ref="B8:C8"/>
    <mergeCell ref="B9:C9"/>
    <mergeCell ref="B10:C10"/>
    <mergeCell ref="B11:C11"/>
    <mergeCell ref="B12:C12"/>
    <mergeCell ref="A1:C1"/>
    <mergeCell ref="B2:C2"/>
    <mergeCell ref="B3:C3"/>
    <mergeCell ref="A4:C4"/>
    <mergeCell ref="B5:C5"/>
    <mergeCell ref="B6:C6"/>
    <mergeCell ref="B19:C19"/>
    <mergeCell ref="B20:C20"/>
    <mergeCell ref="B21:C21"/>
    <mergeCell ref="B22:C22"/>
    <mergeCell ref="B23:C23"/>
    <mergeCell ref="B24:C24"/>
    <mergeCell ref="B13:C13"/>
    <mergeCell ref="B14:C14"/>
    <mergeCell ref="B15:C15"/>
    <mergeCell ref="B16:C16"/>
    <mergeCell ref="B17:C17"/>
    <mergeCell ref="B18:C18"/>
    <mergeCell ref="B31:C31"/>
    <mergeCell ref="B32:C32"/>
    <mergeCell ref="B33:C33"/>
    <mergeCell ref="B34:C34"/>
    <mergeCell ref="B35:C35"/>
    <mergeCell ref="B36:C36"/>
    <mergeCell ref="B25:C25"/>
    <mergeCell ref="A26:C26"/>
    <mergeCell ref="B27:C27"/>
    <mergeCell ref="A28:C28"/>
    <mergeCell ref="B29:C29"/>
    <mergeCell ref="B30:C30"/>
    <mergeCell ref="B43:C43"/>
    <mergeCell ref="B44:C44"/>
    <mergeCell ref="B45:C45"/>
    <mergeCell ref="A46:C46"/>
    <mergeCell ref="B47:C47"/>
    <mergeCell ref="A48:C48"/>
    <mergeCell ref="B37:C37"/>
    <mergeCell ref="B38:C38"/>
    <mergeCell ref="B39:C39"/>
    <mergeCell ref="B40:C40"/>
    <mergeCell ref="B41:C41"/>
    <mergeCell ref="A42:C42"/>
    <mergeCell ref="A55:C55"/>
    <mergeCell ref="B56:C56"/>
    <mergeCell ref="B57:C57"/>
    <mergeCell ref="B58:C58"/>
    <mergeCell ref="B59:C59"/>
    <mergeCell ref="B60:C60"/>
    <mergeCell ref="B49:C49"/>
    <mergeCell ref="B50:C50"/>
    <mergeCell ref="B51:C51"/>
    <mergeCell ref="B52:C52"/>
    <mergeCell ref="B53:C53"/>
    <mergeCell ref="B54:C54"/>
    <mergeCell ref="A67:C67"/>
    <mergeCell ref="B68:C68"/>
    <mergeCell ref="B69:C69"/>
    <mergeCell ref="B70:C70"/>
    <mergeCell ref="B71:C71"/>
    <mergeCell ref="B72:C72"/>
    <mergeCell ref="B61:C61"/>
    <mergeCell ref="B62:C62"/>
    <mergeCell ref="B63:C63"/>
    <mergeCell ref="B64:C64"/>
    <mergeCell ref="A65:C65"/>
    <mergeCell ref="B66:C66"/>
    <mergeCell ref="B79:C79"/>
    <mergeCell ref="A80:C80"/>
    <mergeCell ref="B81:C81"/>
    <mergeCell ref="B82:C82"/>
    <mergeCell ref="B83:C83"/>
    <mergeCell ref="B84:C84"/>
    <mergeCell ref="B73:C73"/>
    <mergeCell ref="B74:C74"/>
    <mergeCell ref="B75:C75"/>
    <mergeCell ref="A76:C76"/>
    <mergeCell ref="B77:C77"/>
    <mergeCell ref="B78:C78"/>
    <mergeCell ref="B91:C91"/>
    <mergeCell ref="B92:C92"/>
    <mergeCell ref="B93:C93"/>
    <mergeCell ref="B94:C94"/>
    <mergeCell ref="B95:C95"/>
    <mergeCell ref="A96:C96"/>
    <mergeCell ref="B85:C85"/>
    <mergeCell ref="B86:C86"/>
    <mergeCell ref="B87:C87"/>
    <mergeCell ref="A88:C88"/>
    <mergeCell ref="B89:C89"/>
    <mergeCell ref="B90:C90"/>
    <mergeCell ref="B110:C110"/>
    <mergeCell ref="A111:C111"/>
    <mergeCell ref="A112:C112"/>
    <mergeCell ref="B113:C113"/>
    <mergeCell ref="B114:C114"/>
    <mergeCell ref="B115:C115"/>
    <mergeCell ref="A97:C97"/>
    <mergeCell ref="A105:C105"/>
    <mergeCell ref="B106:C106"/>
    <mergeCell ref="A107:C107"/>
    <mergeCell ref="B108:C108"/>
    <mergeCell ref="B109:C109"/>
    <mergeCell ref="B156:C156"/>
    <mergeCell ref="B157:C157"/>
    <mergeCell ref="B158:C158"/>
    <mergeCell ref="B159:C159"/>
    <mergeCell ref="B160:C160"/>
    <mergeCell ref="B165:C165"/>
    <mergeCell ref="B116:C116"/>
    <mergeCell ref="B117:C117"/>
    <mergeCell ref="B118:C118"/>
    <mergeCell ref="B146:C146"/>
    <mergeCell ref="B155:C155"/>
    <mergeCell ref="C147:C152"/>
    <mergeCell ref="C198:C201"/>
    <mergeCell ref="B209:C209"/>
    <mergeCell ref="B210:C210"/>
    <mergeCell ref="B214:C214"/>
    <mergeCell ref="B215:C215"/>
    <mergeCell ref="B168:C168"/>
    <mergeCell ref="B169:C169"/>
    <mergeCell ref="B186:C186"/>
    <mergeCell ref="B187:C187"/>
    <mergeCell ref="B194:C194"/>
    <mergeCell ref="B195:C195"/>
  </mergeCells>
  <pageMargins left="0.25" right="0.25"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H43"/>
  <sheetViews>
    <sheetView workbookViewId="0">
      <pane xSplit="1" ySplit="5" topLeftCell="B31" activePane="bottomRight" state="frozen"/>
      <selection pane="topRight" activeCell="B1" sqref="B1"/>
      <selection pane="bottomLeft" activeCell="A5" sqref="A5"/>
      <selection pane="bottomRight" activeCell="E41" sqref="E41"/>
    </sheetView>
  </sheetViews>
  <sheetFormatPr defaultRowHeight="15"/>
  <cols>
    <col min="1" max="1" width="9.5703125" style="1" bestFit="1" customWidth="1"/>
    <col min="2" max="2" width="55.28515625" style="1" bestFit="1" customWidth="1"/>
    <col min="3" max="3" width="11.7109375" style="1" customWidth="1"/>
    <col min="4" max="4" width="13.28515625" style="1" customWidth="1"/>
    <col min="5" max="5" width="14.5703125" style="1" customWidth="1"/>
    <col min="6" max="6" width="11.7109375" style="1" customWidth="1"/>
    <col min="7" max="7" width="13.7109375" style="1" customWidth="1"/>
    <col min="8" max="8" width="14.5703125" style="1" customWidth="1"/>
  </cols>
  <sheetData>
    <row r="1" spans="1:8" ht="15.75">
      <c r="A1" s="13" t="s">
        <v>188</v>
      </c>
      <c r="B1" s="1" t="str">
        <f>Info!C2</f>
        <v>სს სილქ როუდ ბანკი</v>
      </c>
    </row>
    <row r="2" spans="1:8" ht="15.75">
      <c r="A2" s="13" t="s">
        <v>189</v>
      </c>
      <c r="B2" s="447">
        <f>'1. key ratios'!B2</f>
        <v>44377</v>
      </c>
    </row>
    <row r="3" spans="1:8" ht="15.75">
      <c r="A3" s="13"/>
    </row>
    <row r="4" spans="1:8" ht="16.5" thickBot="1">
      <c r="A4" s="14" t="s">
        <v>405</v>
      </c>
      <c r="B4" s="59" t="s">
        <v>243</v>
      </c>
      <c r="C4" s="14"/>
      <c r="D4" s="23"/>
      <c r="E4" s="23"/>
      <c r="F4" s="24"/>
      <c r="G4" s="24"/>
      <c r="H4" s="25" t="s">
        <v>93</v>
      </c>
    </row>
    <row r="5" spans="1:8" ht="15.75">
      <c r="A5" s="26"/>
      <c r="B5" s="27"/>
      <c r="C5" s="651" t="s">
        <v>194</v>
      </c>
      <c r="D5" s="652"/>
      <c r="E5" s="653"/>
      <c r="F5" s="651" t="s">
        <v>195</v>
      </c>
      <c r="G5" s="652"/>
      <c r="H5" s="654"/>
    </row>
    <row r="6" spans="1:8" ht="15.75">
      <c r="A6" s="28" t="s">
        <v>26</v>
      </c>
      <c r="B6" s="29" t="s">
        <v>153</v>
      </c>
      <c r="C6" s="30" t="s">
        <v>27</v>
      </c>
      <c r="D6" s="30" t="s">
        <v>94</v>
      </c>
      <c r="E6" s="30" t="s">
        <v>68</v>
      </c>
      <c r="F6" s="30" t="s">
        <v>27</v>
      </c>
      <c r="G6" s="30" t="s">
        <v>94</v>
      </c>
      <c r="H6" s="31" t="s">
        <v>68</v>
      </c>
    </row>
    <row r="7" spans="1:8" ht="15.75">
      <c r="A7" s="28">
        <v>1</v>
      </c>
      <c r="B7" s="32" t="s">
        <v>154</v>
      </c>
      <c r="C7" s="222">
        <v>635465.48</v>
      </c>
      <c r="D7" s="222">
        <v>1030674.44</v>
      </c>
      <c r="E7" s="223">
        <f>C7+D7</f>
        <v>1666139.92</v>
      </c>
      <c r="F7" s="224">
        <v>1283157.49</v>
      </c>
      <c r="G7" s="225">
        <v>1930174.22</v>
      </c>
      <c r="H7" s="226">
        <f>F7+G7</f>
        <v>3213331.71</v>
      </c>
    </row>
    <row r="8" spans="1:8" ht="15.75">
      <c r="A8" s="28">
        <v>2</v>
      </c>
      <c r="B8" s="32" t="s">
        <v>155</v>
      </c>
      <c r="C8" s="222">
        <v>6744844.9699999997</v>
      </c>
      <c r="D8" s="222">
        <v>2831507.43</v>
      </c>
      <c r="E8" s="223">
        <f t="shared" ref="E8:E20" si="0">C8+D8</f>
        <v>9576352.4000000004</v>
      </c>
      <c r="F8" s="224">
        <v>252571.16</v>
      </c>
      <c r="G8" s="225">
        <v>2197027.91</v>
      </c>
      <c r="H8" s="226">
        <f t="shared" ref="H8:H40" si="1">F8+G8</f>
        <v>2449599.0700000003</v>
      </c>
    </row>
    <row r="9" spans="1:8" ht="15.75">
      <c r="A9" s="28">
        <v>3</v>
      </c>
      <c r="B9" s="32" t="s">
        <v>156</v>
      </c>
      <c r="C9" s="222">
        <v>243589.15</v>
      </c>
      <c r="D9" s="222">
        <v>11819388.9</v>
      </c>
      <c r="E9" s="223">
        <f t="shared" si="0"/>
        <v>12062978.050000001</v>
      </c>
      <c r="F9" s="224">
        <v>8588865.3200000003</v>
      </c>
      <c r="G9" s="225">
        <v>3595297.96</v>
      </c>
      <c r="H9" s="226">
        <f t="shared" si="1"/>
        <v>12184163.280000001</v>
      </c>
    </row>
    <row r="10" spans="1:8" ht="15.75">
      <c r="A10" s="28">
        <v>4</v>
      </c>
      <c r="B10" s="32" t="s">
        <v>185</v>
      </c>
      <c r="C10" s="222">
        <v>0</v>
      </c>
      <c r="D10" s="222">
        <v>0</v>
      </c>
      <c r="E10" s="223">
        <f t="shared" si="0"/>
        <v>0</v>
      </c>
      <c r="F10" s="224">
        <v>0</v>
      </c>
      <c r="G10" s="225">
        <v>0</v>
      </c>
      <c r="H10" s="226">
        <f t="shared" si="1"/>
        <v>0</v>
      </c>
    </row>
    <row r="11" spans="1:8" ht="15.75">
      <c r="A11" s="28">
        <v>5</v>
      </c>
      <c r="B11" s="32" t="s">
        <v>157</v>
      </c>
      <c r="C11" s="222">
        <v>39931437.770000003</v>
      </c>
      <c r="D11" s="222">
        <v>0</v>
      </c>
      <c r="E11" s="223">
        <f t="shared" si="0"/>
        <v>39931437.770000003</v>
      </c>
      <c r="F11" s="224">
        <v>39055911.390000001</v>
      </c>
      <c r="G11" s="225">
        <v>0</v>
      </c>
      <c r="H11" s="226">
        <f t="shared" si="1"/>
        <v>39055911.390000001</v>
      </c>
    </row>
    <row r="12" spans="1:8" ht="15.75">
      <c r="A12" s="28">
        <v>6.1</v>
      </c>
      <c r="B12" s="33" t="s">
        <v>158</v>
      </c>
      <c r="C12" s="222">
        <v>8518852.9000000004</v>
      </c>
      <c r="D12" s="222">
        <v>3888920.99</v>
      </c>
      <c r="E12" s="223">
        <f t="shared" si="0"/>
        <v>12407773.890000001</v>
      </c>
      <c r="F12" s="224">
        <v>9136625.7300000004</v>
      </c>
      <c r="G12" s="225">
        <v>4772349.4000000004</v>
      </c>
      <c r="H12" s="226">
        <f t="shared" si="1"/>
        <v>13908975.130000001</v>
      </c>
    </row>
    <row r="13" spans="1:8" ht="15.75">
      <c r="A13" s="28">
        <v>6.2</v>
      </c>
      <c r="B13" s="33" t="s">
        <v>159</v>
      </c>
      <c r="C13" s="222">
        <v>-743871.54468469997</v>
      </c>
      <c r="D13" s="222">
        <v>-627119.17928931001</v>
      </c>
      <c r="E13" s="223">
        <f t="shared" si="0"/>
        <v>-1370990.72397401</v>
      </c>
      <c r="F13" s="224">
        <v>-1528320.6208250001</v>
      </c>
      <c r="G13" s="225">
        <v>-574314.8835</v>
      </c>
      <c r="H13" s="226">
        <f t="shared" si="1"/>
        <v>-2102635.5043250001</v>
      </c>
    </row>
    <row r="14" spans="1:8" ht="15.75">
      <c r="A14" s="28">
        <v>6</v>
      </c>
      <c r="B14" s="32" t="s">
        <v>160</v>
      </c>
      <c r="C14" s="223">
        <f>C12+C13</f>
        <v>7774981.3553153006</v>
      </c>
      <c r="D14" s="223">
        <f>D12+D13</f>
        <v>3261801.81071069</v>
      </c>
      <c r="E14" s="223">
        <f t="shared" si="0"/>
        <v>11036783.166025991</v>
      </c>
      <c r="F14" s="223">
        <f>F12+F13</f>
        <v>7608305.1091750003</v>
      </c>
      <c r="G14" s="223">
        <f>G12+G13</f>
        <v>4198034.5164999999</v>
      </c>
      <c r="H14" s="226">
        <f t="shared" si="1"/>
        <v>11806339.625675</v>
      </c>
    </row>
    <row r="15" spans="1:8" ht="15.75">
      <c r="A15" s="28">
        <v>7</v>
      </c>
      <c r="B15" s="32" t="s">
        <v>161</v>
      </c>
      <c r="C15" s="222">
        <v>1197661.8</v>
      </c>
      <c r="D15" s="222">
        <v>20453.899999999998</v>
      </c>
      <c r="E15" s="223">
        <f t="shared" si="0"/>
        <v>1218115.7</v>
      </c>
      <c r="F15" s="224">
        <v>1272355.6000000001</v>
      </c>
      <c r="G15" s="225">
        <v>104136.90999999999</v>
      </c>
      <c r="H15" s="226">
        <f t="shared" si="1"/>
        <v>1376492.51</v>
      </c>
    </row>
    <row r="16" spans="1:8" ht="15.75">
      <c r="A16" s="28">
        <v>8</v>
      </c>
      <c r="B16" s="32" t="s">
        <v>162</v>
      </c>
      <c r="C16" s="222">
        <v>280730.19</v>
      </c>
      <c r="D16" s="222">
        <v>0</v>
      </c>
      <c r="E16" s="223">
        <f t="shared" si="0"/>
        <v>280730.19</v>
      </c>
      <c r="F16" s="224">
        <v>400745.19</v>
      </c>
      <c r="G16" s="225">
        <v>0</v>
      </c>
      <c r="H16" s="226">
        <f t="shared" si="1"/>
        <v>400745.19</v>
      </c>
    </row>
    <row r="17" spans="1:8" ht="15.75">
      <c r="A17" s="28">
        <v>9</v>
      </c>
      <c r="B17" s="32" t="s">
        <v>163</v>
      </c>
      <c r="C17" s="222">
        <v>20000</v>
      </c>
      <c r="D17" s="222">
        <v>0</v>
      </c>
      <c r="E17" s="223">
        <f t="shared" si="0"/>
        <v>20000</v>
      </c>
      <c r="F17" s="224">
        <v>20000</v>
      </c>
      <c r="G17" s="225">
        <v>0</v>
      </c>
      <c r="H17" s="226">
        <f t="shared" si="1"/>
        <v>20000</v>
      </c>
    </row>
    <row r="18" spans="1:8" ht="15.75">
      <c r="A18" s="28">
        <v>10</v>
      </c>
      <c r="B18" s="32" t="s">
        <v>164</v>
      </c>
      <c r="C18" s="222">
        <v>15120328.160000002</v>
      </c>
      <c r="D18" s="222">
        <v>0</v>
      </c>
      <c r="E18" s="223">
        <f t="shared" si="0"/>
        <v>15120328.160000002</v>
      </c>
      <c r="F18" s="224">
        <v>14076866.6</v>
      </c>
      <c r="G18" s="225">
        <v>0</v>
      </c>
      <c r="H18" s="226">
        <f t="shared" si="1"/>
        <v>14076866.6</v>
      </c>
    </row>
    <row r="19" spans="1:8" ht="15.75">
      <c r="A19" s="28">
        <v>11</v>
      </c>
      <c r="B19" s="32" t="s">
        <v>165</v>
      </c>
      <c r="C19" s="222">
        <v>5671355.0699999994</v>
      </c>
      <c r="D19" s="222">
        <v>338269.68999999994</v>
      </c>
      <c r="E19" s="223">
        <f t="shared" si="0"/>
        <v>6009624.7599999998</v>
      </c>
      <c r="F19" s="224">
        <v>4678446.63</v>
      </c>
      <c r="G19" s="225">
        <v>285537.09999999998</v>
      </c>
      <c r="H19" s="226">
        <f t="shared" si="1"/>
        <v>4963983.7299999995</v>
      </c>
    </row>
    <row r="20" spans="1:8" ht="15.75">
      <c r="A20" s="28">
        <v>12</v>
      </c>
      <c r="B20" s="34" t="s">
        <v>166</v>
      </c>
      <c r="C20" s="223">
        <f>SUM(C7:C11)+SUM(C14:C19)</f>
        <v>77620393.945315301</v>
      </c>
      <c r="D20" s="223">
        <f>SUM(D7:D11)+SUM(D14:D19)</f>
        <v>19302096.17071069</v>
      </c>
      <c r="E20" s="223">
        <f t="shared" si="0"/>
        <v>96922490.116025984</v>
      </c>
      <c r="F20" s="223">
        <f>SUM(F7:F11)+SUM(F14:F19)</f>
        <v>77237224.489174992</v>
      </c>
      <c r="G20" s="223">
        <f>SUM(G7:G11)+SUM(G14:G19)</f>
        <v>12310208.6165</v>
      </c>
      <c r="H20" s="226">
        <f t="shared" si="1"/>
        <v>89547433.105674997</v>
      </c>
    </row>
    <row r="21" spans="1:8" ht="15.75">
      <c r="A21" s="28"/>
      <c r="B21" s="29" t="s">
        <v>183</v>
      </c>
      <c r="C21" s="227"/>
      <c r="D21" s="227"/>
      <c r="E21" s="227"/>
      <c r="F21" s="228"/>
      <c r="G21" s="229"/>
      <c r="H21" s="230"/>
    </row>
    <row r="22" spans="1:8" ht="15.75">
      <c r="A22" s="28">
        <v>13</v>
      </c>
      <c r="B22" s="32" t="s">
        <v>167</v>
      </c>
      <c r="C22" s="222">
        <v>0</v>
      </c>
      <c r="D22" s="222">
        <v>0</v>
      </c>
      <c r="E22" s="223">
        <f>C22+D22</f>
        <v>0</v>
      </c>
      <c r="F22" s="224">
        <v>0</v>
      </c>
      <c r="G22" s="225">
        <v>6110400</v>
      </c>
      <c r="H22" s="226">
        <f t="shared" si="1"/>
        <v>6110400</v>
      </c>
    </row>
    <row r="23" spans="1:8" ht="15.75">
      <c r="A23" s="28">
        <v>14</v>
      </c>
      <c r="B23" s="32" t="s">
        <v>168</v>
      </c>
      <c r="C23" s="222">
        <v>2697688.5700000003</v>
      </c>
      <c r="D23" s="222">
        <v>4115636.71</v>
      </c>
      <c r="E23" s="223">
        <f t="shared" ref="E23:E40" si="2">C23+D23</f>
        <v>6813325.2800000003</v>
      </c>
      <c r="F23" s="224">
        <v>10142521.24</v>
      </c>
      <c r="G23" s="225">
        <v>6774009.2000000002</v>
      </c>
      <c r="H23" s="226">
        <f t="shared" si="1"/>
        <v>16916530.440000001</v>
      </c>
    </row>
    <row r="24" spans="1:8" ht="15.75">
      <c r="A24" s="28">
        <v>15</v>
      </c>
      <c r="B24" s="32" t="s">
        <v>169</v>
      </c>
      <c r="C24" s="222">
        <v>752346.39999999991</v>
      </c>
      <c r="D24" s="222">
        <v>282117.05000000005</v>
      </c>
      <c r="E24" s="223">
        <f t="shared" si="2"/>
        <v>1034463.45</v>
      </c>
      <c r="F24" s="224">
        <v>359970.27999999997</v>
      </c>
      <c r="G24" s="225">
        <v>475607.76</v>
      </c>
      <c r="H24" s="226">
        <f t="shared" si="1"/>
        <v>835578.04</v>
      </c>
    </row>
    <row r="25" spans="1:8" ht="15.75">
      <c r="A25" s="28">
        <v>16</v>
      </c>
      <c r="B25" s="32" t="s">
        <v>170</v>
      </c>
      <c r="C25" s="222">
        <v>1996100</v>
      </c>
      <c r="D25" s="222">
        <v>213791.24000000002</v>
      </c>
      <c r="E25" s="223">
        <f t="shared" si="2"/>
        <v>2209891.2400000002</v>
      </c>
      <c r="F25" s="224">
        <v>1383850</v>
      </c>
      <c r="G25" s="225">
        <v>302306.55</v>
      </c>
      <c r="H25" s="226">
        <f t="shared" si="1"/>
        <v>1686156.55</v>
      </c>
    </row>
    <row r="26" spans="1:8" ht="15.75">
      <c r="A26" s="28">
        <v>17</v>
      </c>
      <c r="B26" s="32" t="s">
        <v>171</v>
      </c>
      <c r="C26" s="227"/>
      <c r="D26" s="227"/>
      <c r="E26" s="223">
        <f t="shared" si="2"/>
        <v>0</v>
      </c>
      <c r="F26" s="228"/>
      <c r="G26" s="229"/>
      <c r="H26" s="226">
        <f t="shared" si="1"/>
        <v>0</v>
      </c>
    </row>
    <row r="27" spans="1:8" ht="15.75">
      <c r="A27" s="28">
        <v>18</v>
      </c>
      <c r="B27" s="32" t="s">
        <v>172</v>
      </c>
      <c r="C27" s="222">
        <v>28777506.109999999</v>
      </c>
      <c r="D27" s="222">
        <v>0</v>
      </c>
      <c r="E27" s="223">
        <f t="shared" si="2"/>
        <v>28777506.109999999</v>
      </c>
      <c r="F27" s="224">
        <v>6500000</v>
      </c>
      <c r="G27" s="225">
        <v>0</v>
      </c>
      <c r="H27" s="226">
        <f t="shared" si="1"/>
        <v>6500000</v>
      </c>
    </row>
    <row r="28" spans="1:8" ht="15.75">
      <c r="A28" s="28">
        <v>19</v>
      </c>
      <c r="B28" s="32" t="s">
        <v>173</v>
      </c>
      <c r="C28" s="222">
        <v>160759.16</v>
      </c>
      <c r="D28" s="222">
        <v>7488.16</v>
      </c>
      <c r="E28" s="223">
        <f t="shared" si="2"/>
        <v>168247.32</v>
      </c>
      <c r="F28" s="224">
        <v>41468.990000000005</v>
      </c>
      <c r="G28" s="225">
        <v>7642.4</v>
      </c>
      <c r="H28" s="226">
        <f t="shared" si="1"/>
        <v>49111.390000000007</v>
      </c>
    </row>
    <row r="29" spans="1:8" ht="15.75">
      <c r="A29" s="28">
        <v>20</v>
      </c>
      <c r="B29" s="32" t="s">
        <v>95</v>
      </c>
      <c r="C29" s="222">
        <v>1790029.4200000002</v>
      </c>
      <c r="D29" s="222">
        <v>1875729.27</v>
      </c>
      <c r="E29" s="223">
        <f t="shared" si="2"/>
        <v>3665758.6900000004</v>
      </c>
      <c r="F29" s="224">
        <v>1545957.59</v>
      </c>
      <c r="G29" s="225">
        <v>440998.93</v>
      </c>
      <c r="H29" s="226">
        <f t="shared" si="1"/>
        <v>1986956.52</v>
      </c>
    </row>
    <row r="30" spans="1:8" ht="15.75">
      <c r="A30" s="28">
        <v>21</v>
      </c>
      <c r="B30" s="32" t="s">
        <v>174</v>
      </c>
      <c r="C30" s="222">
        <v>0</v>
      </c>
      <c r="D30" s="222">
        <v>0</v>
      </c>
      <c r="E30" s="223">
        <f t="shared" si="2"/>
        <v>0</v>
      </c>
      <c r="F30" s="224">
        <v>0</v>
      </c>
      <c r="G30" s="225">
        <v>0</v>
      </c>
      <c r="H30" s="226">
        <f t="shared" si="1"/>
        <v>0</v>
      </c>
    </row>
    <row r="31" spans="1:8" ht="15.75">
      <c r="A31" s="28">
        <v>22</v>
      </c>
      <c r="B31" s="34" t="s">
        <v>175</v>
      </c>
      <c r="C31" s="223">
        <f>SUM(C22:C30)</f>
        <v>36174429.659999996</v>
      </c>
      <c r="D31" s="223">
        <f>SUM(D22:D30)</f>
        <v>6494762.4299999997</v>
      </c>
      <c r="E31" s="223">
        <f>C31+D31</f>
        <v>42669192.089999996</v>
      </c>
      <c r="F31" s="223">
        <f>SUM(F22:F30)</f>
        <v>19973768.099999998</v>
      </c>
      <c r="G31" s="223">
        <f>SUM(G22:G30)</f>
        <v>14110964.84</v>
      </c>
      <c r="H31" s="226">
        <f t="shared" si="1"/>
        <v>34084732.939999998</v>
      </c>
    </row>
    <row r="32" spans="1:8" ht="15.75">
      <c r="A32" s="28"/>
      <c r="B32" s="29" t="s">
        <v>184</v>
      </c>
      <c r="C32" s="227"/>
      <c r="D32" s="227"/>
      <c r="E32" s="222"/>
      <c r="F32" s="228"/>
      <c r="G32" s="229"/>
      <c r="H32" s="230"/>
    </row>
    <row r="33" spans="1:8" ht="15.75">
      <c r="A33" s="28">
        <v>23</v>
      </c>
      <c r="B33" s="32" t="s">
        <v>176</v>
      </c>
      <c r="C33" s="222">
        <v>61146400</v>
      </c>
      <c r="D33" s="227">
        <v>0</v>
      </c>
      <c r="E33" s="223">
        <f t="shared" si="2"/>
        <v>61146400</v>
      </c>
      <c r="F33" s="224">
        <v>61146400</v>
      </c>
      <c r="G33" s="229">
        <v>0</v>
      </c>
      <c r="H33" s="226">
        <f t="shared" si="1"/>
        <v>61146400</v>
      </c>
    </row>
    <row r="34" spans="1:8" ht="15.75">
      <c r="A34" s="28">
        <v>24</v>
      </c>
      <c r="B34" s="32" t="s">
        <v>177</v>
      </c>
      <c r="C34" s="222">
        <v>0</v>
      </c>
      <c r="D34" s="227">
        <v>0</v>
      </c>
      <c r="E34" s="223">
        <f t="shared" si="2"/>
        <v>0</v>
      </c>
      <c r="F34" s="224">
        <v>0</v>
      </c>
      <c r="G34" s="229">
        <v>0</v>
      </c>
      <c r="H34" s="226">
        <f t="shared" si="1"/>
        <v>0</v>
      </c>
    </row>
    <row r="35" spans="1:8" ht="15.75">
      <c r="A35" s="28">
        <v>25</v>
      </c>
      <c r="B35" s="33" t="s">
        <v>178</v>
      </c>
      <c r="C35" s="222">
        <v>0</v>
      </c>
      <c r="D35" s="227">
        <v>0</v>
      </c>
      <c r="E35" s="223">
        <f t="shared" si="2"/>
        <v>0</v>
      </c>
      <c r="F35" s="224">
        <v>0</v>
      </c>
      <c r="G35" s="229">
        <v>0</v>
      </c>
      <c r="H35" s="226">
        <f t="shared" si="1"/>
        <v>0</v>
      </c>
    </row>
    <row r="36" spans="1:8" ht="15.75">
      <c r="A36" s="28">
        <v>26</v>
      </c>
      <c r="B36" s="32" t="s">
        <v>179</v>
      </c>
      <c r="C36" s="222">
        <v>0</v>
      </c>
      <c r="D36" s="227">
        <v>0</v>
      </c>
      <c r="E36" s="223">
        <f t="shared" si="2"/>
        <v>0</v>
      </c>
      <c r="F36" s="224">
        <v>0</v>
      </c>
      <c r="G36" s="229">
        <v>0</v>
      </c>
      <c r="H36" s="226">
        <f t="shared" si="1"/>
        <v>0</v>
      </c>
    </row>
    <row r="37" spans="1:8" ht="15.75">
      <c r="A37" s="28">
        <v>27</v>
      </c>
      <c r="B37" s="32" t="s">
        <v>180</v>
      </c>
      <c r="C37" s="222">
        <v>0</v>
      </c>
      <c r="D37" s="227">
        <v>0</v>
      </c>
      <c r="E37" s="223">
        <f t="shared" si="2"/>
        <v>0</v>
      </c>
      <c r="F37" s="224">
        <v>0</v>
      </c>
      <c r="G37" s="229">
        <v>0</v>
      </c>
      <c r="H37" s="226">
        <f t="shared" si="1"/>
        <v>0</v>
      </c>
    </row>
    <row r="38" spans="1:8" ht="15.75">
      <c r="A38" s="28">
        <v>28</v>
      </c>
      <c r="B38" s="32" t="s">
        <v>181</v>
      </c>
      <c r="C38" s="222">
        <v>-11875534.790000001</v>
      </c>
      <c r="D38" s="227">
        <v>0</v>
      </c>
      <c r="E38" s="223">
        <f t="shared" si="2"/>
        <v>-11875534.790000001</v>
      </c>
      <c r="F38" s="224">
        <v>-10666132.219999999</v>
      </c>
      <c r="G38" s="229">
        <v>0</v>
      </c>
      <c r="H38" s="226">
        <f t="shared" si="1"/>
        <v>-10666132.219999999</v>
      </c>
    </row>
    <row r="39" spans="1:8" ht="15.75">
      <c r="A39" s="28">
        <v>29</v>
      </c>
      <c r="B39" s="32" t="s">
        <v>196</v>
      </c>
      <c r="C39" s="222">
        <v>4982432.3</v>
      </c>
      <c r="D39" s="227">
        <v>0</v>
      </c>
      <c r="E39" s="223">
        <f t="shared" si="2"/>
        <v>4982432.3</v>
      </c>
      <c r="F39" s="224">
        <v>4982432.3</v>
      </c>
      <c r="G39" s="229">
        <v>0</v>
      </c>
      <c r="H39" s="226">
        <f t="shared" si="1"/>
        <v>4982432.3</v>
      </c>
    </row>
    <row r="40" spans="1:8" ht="15.75">
      <c r="A40" s="28">
        <v>30</v>
      </c>
      <c r="B40" s="34" t="s">
        <v>182</v>
      </c>
      <c r="C40" s="222">
        <v>54253297.509999998</v>
      </c>
      <c r="D40" s="227">
        <v>0</v>
      </c>
      <c r="E40" s="223">
        <f t="shared" si="2"/>
        <v>54253297.509999998</v>
      </c>
      <c r="F40" s="224">
        <v>55462700.079999998</v>
      </c>
      <c r="G40" s="229">
        <v>0</v>
      </c>
      <c r="H40" s="226">
        <f t="shared" si="1"/>
        <v>55462700.079999998</v>
      </c>
    </row>
    <row r="41" spans="1:8" ht="16.5" thickBot="1">
      <c r="A41" s="35">
        <v>31</v>
      </c>
      <c r="B41" s="36" t="s">
        <v>197</v>
      </c>
      <c r="C41" s="231">
        <f>C31+C40</f>
        <v>90427727.169999987</v>
      </c>
      <c r="D41" s="231">
        <f>D31+D40</f>
        <v>6494762.4299999997</v>
      </c>
      <c r="E41" s="231">
        <f>C41+D41</f>
        <v>96922489.599999994</v>
      </c>
      <c r="F41" s="231">
        <f>F31+F40</f>
        <v>75436468.179999992</v>
      </c>
      <c r="G41" s="231">
        <f>G31+G40</f>
        <v>14110964.84</v>
      </c>
      <c r="H41" s="232">
        <f>F41+G41</f>
        <v>89547433.019999996</v>
      </c>
    </row>
    <row r="43" spans="1:8">
      <c r="B43" s="37"/>
    </row>
  </sheetData>
  <mergeCells count="2">
    <mergeCell ref="C5:E5"/>
    <mergeCell ref="F5:H5"/>
  </mergeCells>
  <dataValidations count="1">
    <dataValidation type="whole" operator="lessThanOrEqual" allowBlank="1" showInputMessage="1" showErrorMessage="1" sqref="C13:D13 F13:G13" xr:uid="{00000000-0002-0000-0200-000000000000}">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I67"/>
  <sheetViews>
    <sheetView workbookViewId="0">
      <pane xSplit="1" ySplit="6" topLeftCell="B61" activePane="bottomRight" state="frozen"/>
      <selection pane="topRight" activeCell="B1" sqref="B1"/>
      <selection pane="bottomLeft" activeCell="A6" sqref="A6"/>
      <selection pane="bottomRight" activeCell="C8" sqref="C8:H67"/>
    </sheetView>
  </sheetViews>
  <sheetFormatPr defaultColWidth="9.28515625" defaultRowHeight="15"/>
  <cols>
    <col min="1" max="1" width="9.5703125" style="1" bestFit="1" customWidth="1"/>
    <col min="2" max="2" width="89.28515625" style="1" customWidth="1"/>
    <col min="3" max="8" width="12.7109375" style="1" customWidth="1"/>
    <col min="9" max="9" width="8.7109375" customWidth="1"/>
    <col min="10" max="16384" width="9.28515625" style="9"/>
  </cols>
  <sheetData>
    <row r="1" spans="1:8" ht="15.75">
      <c r="A1" s="13" t="s">
        <v>188</v>
      </c>
      <c r="B1" s="12" t="str">
        <f>Info!C2</f>
        <v>სს სილქ როუდ ბანკი</v>
      </c>
      <c r="C1" s="12"/>
    </row>
    <row r="2" spans="1:8" ht="15.75">
      <c r="A2" s="13" t="s">
        <v>189</v>
      </c>
      <c r="B2" s="447">
        <f>'1. key ratios'!B2</f>
        <v>44377</v>
      </c>
      <c r="C2" s="12"/>
    </row>
    <row r="3" spans="1:8" ht="15.75">
      <c r="A3" s="13"/>
      <c r="B3" s="12"/>
      <c r="C3" s="12"/>
    </row>
    <row r="4" spans="1:8" ht="16.5" thickBot="1">
      <c r="A4" s="14" t="s">
        <v>406</v>
      </c>
      <c r="B4" s="22" t="s">
        <v>222</v>
      </c>
      <c r="C4" s="24"/>
      <c r="D4" s="24"/>
      <c r="E4" s="24"/>
      <c r="F4" s="14"/>
      <c r="G4" s="14"/>
      <c r="H4" s="38" t="s">
        <v>93</v>
      </c>
    </row>
    <row r="5" spans="1:8" ht="15.75">
      <c r="A5" s="107"/>
      <c r="B5" s="108"/>
      <c r="C5" s="651" t="s">
        <v>194</v>
      </c>
      <c r="D5" s="652"/>
      <c r="E5" s="653"/>
      <c r="F5" s="651" t="s">
        <v>195</v>
      </c>
      <c r="G5" s="652"/>
      <c r="H5" s="654"/>
    </row>
    <row r="6" spans="1:8">
      <c r="A6" s="109" t="s">
        <v>26</v>
      </c>
      <c r="B6" s="39"/>
      <c r="C6" s="40" t="s">
        <v>27</v>
      </c>
      <c r="D6" s="40" t="s">
        <v>96</v>
      </c>
      <c r="E6" s="40" t="s">
        <v>68</v>
      </c>
      <c r="F6" s="40" t="s">
        <v>27</v>
      </c>
      <c r="G6" s="40" t="s">
        <v>96</v>
      </c>
      <c r="H6" s="110" t="s">
        <v>68</v>
      </c>
    </row>
    <row r="7" spans="1:8">
      <c r="A7" s="111"/>
      <c r="B7" s="42" t="s">
        <v>92</v>
      </c>
      <c r="C7" s="43"/>
      <c r="D7" s="43"/>
      <c r="E7" s="43"/>
      <c r="F7" s="43"/>
      <c r="G7" s="43"/>
      <c r="H7" s="112"/>
    </row>
    <row r="8" spans="1:8" ht="15.75">
      <c r="A8" s="111">
        <v>1</v>
      </c>
      <c r="B8" s="44" t="s">
        <v>97</v>
      </c>
      <c r="C8" s="598">
        <v>105031.72</v>
      </c>
      <c r="D8" s="598">
        <v>-4871.33</v>
      </c>
      <c r="E8" s="599">
        <f t="shared" ref="E8:E21" si="0">C8+D8</f>
        <v>100160.39</v>
      </c>
      <c r="F8" s="598">
        <v>432714.25</v>
      </c>
      <c r="G8" s="598">
        <v>9335.92</v>
      </c>
      <c r="H8" s="599">
        <v>442050.17</v>
      </c>
    </row>
    <row r="9" spans="1:8" ht="15.75">
      <c r="A9" s="111">
        <v>2</v>
      </c>
      <c r="B9" s="44" t="s">
        <v>98</v>
      </c>
      <c r="C9" s="600">
        <f>SUM(C10:C18)</f>
        <v>488546.4</v>
      </c>
      <c r="D9" s="600">
        <f>SUM(D10:D18)</f>
        <v>211382.00999999998</v>
      </c>
      <c r="E9" s="599">
        <f t="shared" si="0"/>
        <v>699928.41</v>
      </c>
      <c r="F9" s="600">
        <v>536946.78</v>
      </c>
      <c r="G9" s="600">
        <v>246602.38</v>
      </c>
      <c r="H9" s="599">
        <v>783549.16</v>
      </c>
    </row>
    <row r="10" spans="1:8" ht="15.75">
      <c r="A10" s="111">
        <v>2.1</v>
      </c>
      <c r="B10" s="45" t="s">
        <v>99</v>
      </c>
      <c r="C10" s="598">
        <v>0</v>
      </c>
      <c r="D10" s="598">
        <v>0</v>
      </c>
      <c r="E10" s="599">
        <f t="shared" si="0"/>
        <v>0</v>
      </c>
      <c r="F10" s="598">
        <v>0</v>
      </c>
      <c r="G10" s="598">
        <v>0</v>
      </c>
      <c r="H10" s="599">
        <v>0</v>
      </c>
    </row>
    <row r="11" spans="1:8" ht="15.75">
      <c r="A11" s="111">
        <v>2.2000000000000002</v>
      </c>
      <c r="B11" s="45" t="s">
        <v>100</v>
      </c>
      <c r="C11" s="598">
        <f>118556.31- C12- C13 - C14 - C15 - C16- C18</f>
        <v>118556.31</v>
      </c>
      <c r="D11" s="598">
        <f>203043.71- D12- D13 -D14 -D15 -D16 -D18</f>
        <v>97464.76</v>
      </c>
      <c r="E11" s="599">
        <f t="shared" si="0"/>
        <v>216021.07</v>
      </c>
      <c r="F11" s="598">
        <v>109747.43999999999</v>
      </c>
      <c r="G11" s="598">
        <v>119695.39</v>
      </c>
      <c r="H11" s="599">
        <v>229442.83</v>
      </c>
    </row>
    <row r="12" spans="1:8" ht="15.75">
      <c r="A12" s="111">
        <v>2.2999999999999998</v>
      </c>
      <c r="B12" s="45" t="s">
        <v>101</v>
      </c>
      <c r="C12" s="598">
        <v>0</v>
      </c>
      <c r="D12" s="598">
        <v>0</v>
      </c>
      <c r="E12" s="599">
        <f t="shared" si="0"/>
        <v>0</v>
      </c>
      <c r="F12" s="598">
        <v>0</v>
      </c>
      <c r="G12" s="598">
        <v>0</v>
      </c>
      <c r="H12" s="599">
        <v>0</v>
      </c>
    </row>
    <row r="13" spans="1:8" ht="15.75">
      <c r="A13" s="111">
        <v>2.4</v>
      </c>
      <c r="B13" s="45" t="s">
        <v>102</v>
      </c>
      <c r="C13" s="598">
        <v>0</v>
      </c>
      <c r="D13" s="598">
        <v>0</v>
      </c>
      <c r="E13" s="599">
        <f t="shared" si="0"/>
        <v>0</v>
      </c>
      <c r="F13" s="598">
        <v>0</v>
      </c>
      <c r="G13" s="598">
        <v>0</v>
      </c>
      <c r="H13" s="599">
        <v>0</v>
      </c>
    </row>
    <row r="14" spans="1:8" ht="15.75">
      <c r="A14" s="111">
        <v>2.5</v>
      </c>
      <c r="B14" s="45" t="s">
        <v>103</v>
      </c>
      <c r="C14" s="598">
        <v>0</v>
      </c>
      <c r="D14" s="598">
        <v>105578.95</v>
      </c>
      <c r="E14" s="599">
        <f t="shared" si="0"/>
        <v>105578.95</v>
      </c>
      <c r="F14" s="598">
        <v>0</v>
      </c>
      <c r="G14" s="598">
        <v>92828.55</v>
      </c>
      <c r="H14" s="599">
        <v>92828.55</v>
      </c>
    </row>
    <row r="15" spans="1:8" ht="15.75">
      <c r="A15" s="111">
        <v>2.6</v>
      </c>
      <c r="B15" s="45" t="s">
        <v>104</v>
      </c>
      <c r="C15" s="598">
        <v>0</v>
      </c>
      <c r="D15" s="598">
        <v>0</v>
      </c>
      <c r="E15" s="599">
        <f t="shared" si="0"/>
        <v>0</v>
      </c>
      <c r="F15" s="598">
        <v>10018.35</v>
      </c>
      <c r="G15" s="598">
        <v>0</v>
      </c>
      <c r="H15" s="599">
        <v>10018.35</v>
      </c>
    </row>
    <row r="16" spans="1:8" ht="15.75">
      <c r="A16" s="111">
        <v>2.7</v>
      </c>
      <c r="B16" s="45" t="s">
        <v>105</v>
      </c>
      <c r="C16" s="598">
        <v>0</v>
      </c>
      <c r="D16" s="598">
        <v>0</v>
      </c>
      <c r="E16" s="599">
        <f t="shared" si="0"/>
        <v>0</v>
      </c>
      <c r="F16" s="598">
        <v>22607.200000000001</v>
      </c>
      <c r="G16" s="598">
        <v>0</v>
      </c>
      <c r="H16" s="599">
        <v>22607.200000000001</v>
      </c>
    </row>
    <row r="17" spans="1:8" ht="15.75">
      <c r="A17" s="111">
        <v>2.8</v>
      </c>
      <c r="B17" s="45" t="s">
        <v>106</v>
      </c>
      <c r="C17" s="598">
        <v>369990.09</v>
      </c>
      <c r="D17" s="598">
        <v>8338.2999999999993</v>
      </c>
      <c r="E17" s="599">
        <f t="shared" si="0"/>
        <v>378328.39</v>
      </c>
      <c r="F17" s="598">
        <v>394573.79</v>
      </c>
      <c r="G17" s="598">
        <v>34078.44</v>
      </c>
      <c r="H17" s="599">
        <v>428652.23</v>
      </c>
    </row>
    <row r="18" spans="1:8" ht="15.75">
      <c r="A18" s="111">
        <v>2.9</v>
      </c>
      <c r="B18" s="45" t="s">
        <v>107</v>
      </c>
      <c r="C18" s="598">
        <v>0</v>
      </c>
      <c r="D18" s="598">
        <v>0</v>
      </c>
      <c r="E18" s="599">
        <f t="shared" si="0"/>
        <v>0</v>
      </c>
      <c r="F18" s="598">
        <v>0</v>
      </c>
      <c r="G18" s="598">
        <v>0</v>
      </c>
      <c r="H18" s="599">
        <v>0</v>
      </c>
    </row>
    <row r="19" spans="1:8" ht="15.75">
      <c r="A19" s="111">
        <v>3</v>
      </c>
      <c r="B19" s="44" t="s">
        <v>108</v>
      </c>
      <c r="C19" s="598">
        <v>19052.36</v>
      </c>
      <c r="D19" s="598">
        <v>-16333.67</v>
      </c>
      <c r="E19" s="599">
        <f>C19+D19</f>
        <v>2718.6900000000005</v>
      </c>
      <c r="F19" s="598">
        <v>-31956.45</v>
      </c>
      <c r="G19" s="598">
        <v>-21418.11</v>
      </c>
      <c r="H19" s="599">
        <v>-53374.559999999998</v>
      </c>
    </row>
    <row r="20" spans="1:8" ht="15.75">
      <c r="A20" s="111">
        <v>4</v>
      </c>
      <c r="B20" s="44" t="s">
        <v>109</v>
      </c>
      <c r="C20" s="598">
        <v>1906511.04</v>
      </c>
      <c r="D20" s="598"/>
      <c r="E20" s="599">
        <f t="shared" si="0"/>
        <v>1906511.04</v>
      </c>
      <c r="F20" s="598">
        <v>1429779.58</v>
      </c>
      <c r="G20" s="598"/>
      <c r="H20" s="599">
        <v>1429779.58</v>
      </c>
    </row>
    <row r="21" spans="1:8" ht="15.75">
      <c r="A21" s="111">
        <v>5</v>
      </c>
      <c r="B21" s="44" t="s">
        <v>110</v>
      </c>
      <c r="C21" s="598">
        <v>4339.04</v>
      </c>
      <c r="D21" s="598">
        <v>1399.8</v>
      </c>
      <c r="E21" s="599">
        <f t="shared" si="0"/>
        <v>5738.84</v>
      </c>
      <c r="F21" s="598">
        <v>791.09</v>
      </c>
      <c r="G21" s="598">
        <v>1285.22</v>
      </c>
      <c r="H21" s="599">
        <v>2076.31</v>
      </c>
    </row>
    <row r="22" spans="1:8" ht="15.75">
      <c r="A22" s="111">
        <v>6</v>
      </c>
      <c r="B22" s="46" t="s">
        <v>111</v>
      </c>
      <c r="C22" s="600">
        <f>C8+C9+C20+C21+C19</f>
        <v>2523480.56</v>
      </c>
      <c r="D22" s="600">
        <f>D8+D9+D20+D21+D19</f>
        <v>191576.80999999997</v>
      </c>
      <c r="E22" s="599">
        <f>C22+D22</f>
        <v>2715057.37</v>
      </c>
      <c r="F22" s="600">
        <v>2368275.25</v>
      </c>
      <c r="G22" s="600">
        <v>235805.41000000003</v>
      </c>
      <c r="H22" s="599">
        <v>2604080.66</v>
      </c>
    </row>
    <row r="23" spans="1:8" ht="15.75">
      <c r="A23" s="111"/>
      <c r="B23" s="42" t="s">
        <v>90</v>
      </c>
      <c r="C23" s="598"/>
      <c r="D23" s="598"/>
      <c r="E23" s="601"/>
      <c r="F23" s="598"/>
      <c r="G23" s="598"/>
      <c r="H23" s="601"/>
    </row>
    <row r="24" spans="1:8" ht="15.75">
      <c r="A24" s="111">
        <v>7</v>
      </c>
      <c r="B24" s="44" t="s">
        <v>112</v>
      </c>
      <c r="C24" s="598">
        <v>191188.19</v>
      </c>
      <c r="D24" s="598">
        <v>18465.89</v>
      </c>
      <c r="E24" s="599">
        <f t="shared" ref="E24:E29" si="1">C24+D24</f>
        <v>209654.08000000002</v>
      </c>
      <c r="F24" s="598">
        <v>217538.63</v>
      </c>
      <c r="G24" s="598">
        <v>11849.8</v>
      </c>
      <c r="H24" s="599">
        <v>229388.43</v>
      </c>
    </row>
    <row r="25" spans="1:8" ht="15.75">
      <c r="A25" s="111">
        <v>8</v>
      </c>
      <c r="B25" s="44" t="s">
        <v>113</v>
      </c>
      <c r="C25" s="598">
        <v>98742.57</v>
      </c>
      <c r="D25" s="598">
        <v>3883.04</v>
      </c>
      <c r="E25" s="599">
        <f t="shared" si="1"/>
        <v>102625.61</v>
      </c>
      <c r="F25" s="598">
        <v>28377.29</v>
      </c>
      <c r="G25" s="598">
        <v>5910.6</v>
      </c>
      <c r="H25" s="599">
        <v>34287.89</v>
      </c>
    </row>
    <row r="26" spans="1:8" ht="15.75">
      <c r="A26" s="111">
        <v>9</v>
      </c>
      <c r="B26" s="44" t="s">
        <v>114</v>
      </c>
      <c r="C26" s="598">
        <v>52067.67</v>
      </c>
      <c r="D26" s="598">
        <v>0</v>
      </c>
      <c r="E26" s="599">
        <f t="shared" si="1"/>
        <v>52067.67</v>
      </c>
      <c r="F26" s="598">
        <v>24912.74</v>
      </c>
      <c r="G26" s="598">
        <v>17957.86</v>
      </c>
      <c r="H26" s="599">
        <v>42870.600000000006</v>
      </c>
    </row>
    <row r="27" spans="1:8" ht="15.75">
      <c r="A27" s="111">
        <v>10</v>
      </c>
      <c r="B27" s="44" t="s">
        <v>115</v>
      </c>
      <c r="C27" s="598">
        <v>34125.74</v>
      </c>
      <c r="D27" s="598"/>
      <c r="E27" s="599">
        <f t="shared" si="1"/>
        <v>34125.74</v>
      </c>
      <c r="F27" s="598">
        <v>23687.47</v>
      </c>
      <c r="G27" s="598"/>
      <c r="H27" s="599">
        <v>23687.47</v>
      </c>
    </row>
    <row r="28" spans="1:8" ht="15.75">
      <c r="A28" s="111">
        <v>11</v>
      </c>
      <c r="B28" s="44" t="s">
        <v>116</v>
      </c>
      <c r="C28" s="598">
        <v>514158.43</v>
      </c>
      <c r="D28" s="598">
        <v>0</v>
      </c>
      <c r="E28" s="599">
        <f t="shared" si="1"/>
        <v>514158.43</v>
      </c>
      <c r="F28" s="598">
        <v>193397.87</v>
      </c>
      <c r="G28" s="598">
        <v>0</v>
      </c>
      <c r="H28" s="599">
        <v>193397.87</v>
      </c>
    </row>
    <row r="29" spans="1:8" ht="15.75">
      <c r="A29" s="111">
        <v>12</v>
      </c>
      <c r="B29" s="44" t="s">
        <v>117</v>
      </c>
      <c r="C29" s="598"/>
      <c r="D29" s="598"/>
      <c r="E29" s="599">
        <f t="shared" si="1"/>
        <v>0</v>
      </c>
      <c r="F29" s="598"/>
      <c r="G29" s="598"/>
      <c r="H29" s="599">
        <v>0</v>
      </c>
    </row>
    <row r="30" spans="1:8" ht="15.75">
      <c r="A30" s="111">
        <v>13</v>
      </c>
      <c r="B30" s="47" t="s">
        <v>118</v>
      </c>
      <c r="C30" s="600">
        <f>SUM(C24:C29)</f>
        <v>890282.6</v>
      </c>
      <c r="D30" s="600">
        <f>SUM(D24:D29)</f>
        <v>22348.93</v>
      </c>
      <c r="E30" s="599">
        <f>C30+D30</f>
        <v>912631.53</v>
      </c>
      <c r="F30" s="600">
        <v>487914</v>
      </c>
      <c r="G30" s="600">
        <v>35718.26</v>
      </c>
      <c r="H30" s="599">
        <v>523632.26</v>
      </c>
    </row>
    <row r="31" spans="1:8" ht="15.75">
      <c r="A31" s="111">
        <v>14</v>
      </c>
      <c r="B31" s="47" t="s">
        <v>119</v>
      </c>
      <c r="C31" s="600">
        <f>C22-C30</f>
        <v>1633197.96</v>
      </c>
      <c r="D31" s="600">
        <f>D22-D30</f>
        <v>169227.87999999998</v>
      </c>
      <c r="E31" s="599">
        <f>C31+D31</f>
        <v>1802425.8399999999</v>
      </c>
      <c r="F31" s="600">
        <v>1880361.25</v>
      </c>
      <c r="G31" s="600">
        <v>200087.15000000002</v>
      </c>
      <c r="H31" s="599">
        <v>2080448.4</v>
      </c>
    </row>
    <row r="32" spans="1:8">
      <c r="A32" s="111"/>
      <c r="B32" s="42"/>
      <c r="C32" s="602"/>
      <c r="D32" s="602"/>
      <c r="E32" s="602"/>
      <c r="F32" s="602"/>
      <c r="G32" s="602"/>
      <c r="H32" s="602"/>
    </row>
    <row r="33" spans="1:8" ht="15.75">
      <c r="A33" s="111"/>
      <c r="B33" s="42" t="s">
        <v>120</v>
      </c>
      <c r="C33" s="598"/>
      <c r="D33" s="598"/>
      <c r="E33" s="601"/>
      <c r="F33" s="598"/>
      <c r="G33" s="598"/>
      <c r="H33" s="601"/>
    </row>
    <row r="34" spans="1:8" ht="15.75">
      <c r="A34" s="111">
        <v>15</v>
      </c>
      <c r="B34" s="41" t="s">
        <v>91</v>
      </c>
      <c r="C34" s="600">
        <f>C35-C36</f>
        <v>-67175.23000000001</v>
      </c>
      <c r="D34" s="600">
        <f>D35-D36</f>
        <v>260362.38</v>
      </c>
      <c r="E34" s="599">
        <f>C34+D34</f>
        <v>193187.15</v>
      </c>
      <c r="F34" s="600">
        <v>26859.550000000017</v>
      </c>
      <c r="G34" s="600">
        <v>-63910.03</v>
      </c>
      <c r="H34" s="599">
        <v>-37050.479999999981</v>
      </c>
    </row>
    <row r="35" spans="1:8" ht="15.75">
      <c r="A35" s="111">
        <v>15.1</v>
      </c>
      <c r="B35" s="45" t="s">
        <v>121</v>
      </c>
      <c r="C35" s="598">
        <v>132067.65</v>
      </c>
      <c r="D35" s="598">
        <v>367509.83</v>
      </c>
      <c r="E35" s="599">
        <f>C35+D35</f>
        <v>499577.48</v>
      </c>
      <c r="F35" s="598">
        <v>159639.07</v>
      </c>
      <c r="G35" s="598">
        <v>24713.37</v>
      </c>
      <c r="H35" s="599">
        <v>184352.44</v>
      </c>
    </row>
    <row r="36" spans="1:8" ht="15.75">
      <c r="A36" s="111">
        <v>15.2</v>
      </c>
      <c r="B36" s="45" t="s">
        <v>122</v>
      </c>
      <c r="C36" s="598">
        <v>199242.88</v>
      </c>
      <c r="D36" s="598">
        <v>107147.45</v>
      </c>
      <c r="E36" s="599">
        <f>C36+D36</f>
        <v>306390.33</v>
      </c>
      <c r="F36" s="598">
        <v>132779.51999999999</v>
      </c>
      <c r="G36" s="598">
        <v>88623.4</v>
      </c>
      <c r="H36" s="599">
        <v>221402.91999999998</v>
      </c>
    </row>
    <row r="37" spans="1:8" ht="15.75">
      <c r="A37" s="111">
        <v>16</v>
      </c>
      <c r="B37" s="44" t="s">
        <v>123</v>
      </c>
      <c r="C37" s="598">
        <v>0</v>
      </c>
      <c r="D37" s="598">
        <v>0</v>
      </c>
      <c r="E37" s="599">
        <f t="shared" ref="E37:E66" si="2">C37+D37</f>
        <v>0</v>
      </c>
      <c r="F37" s="598">
        <v>0</v>
      </c>
      <c r="G37" s="598">
        <v>0</v>
      </c>
      <c r="H37" s="599">
        <v>0</v>
      </c>
    </row>
    <row r="38" spans="1:8" ht="15.75">
      <c r="A38" s="111">
        <v>17</v>
      </c>
      <c r="B38" s="44" t="s">
        <v>124</v>
      </c>
      <c r="C38" s="598">
        <v>0</v>
      </c>
      <c r="D38" s="598"/>
      <c r="E38" s="599">
        <f t="shared" si="2"/>
        <v>0</v>
      </c>
      <c r="F38" s="598">
        <v>36.44</v>
      </c>
      <c r="G38" s="598"/>
      <c r="H38" s="599">
        <v>36.44</v>
      </c>
    </row>
    <row r="39" spans="1:8" ht="15.75">
      <c r="A39" s="111">
        <v>18</v>
      </c>
      <c r="B39" s="44" t="s">
        <v>125</v>
      </c>
      <c r="C39" s="598">
        <v>0</v>
      </c>
      <c r="D39" s="598"/>
      <c r="E39" s="599">
        <f t="shared" si="2"/>
        <v>0</v>
      </c>
      <c r="F39" s="598">
        <v>0</v>
      </c>
      <c r="G39" s="598"/>
      <c r="H39" s="599">
        <v>0</v>
      </c>
    </row>
    <row r="40" spans="1:8" ht="15.75">
      <c r="A40" s="111">
        <v>19</v>
      </c>
      <c r="B40" s="44" t="s">
        <v>126</v>
      </c>
      <c r="C40" s="598">
        <v>1564473.48</v>
      </c>
      <c r="D40" s="598"/>
      <c r="E40" s="599">
        <f t="shared" si="2"/>
        <v>1564473.48</v>
      </c>
      <c r="F40" s="598">
        <v>1899398.9</v>
      </c>
      <c r="G40" s="598"/>
      <c r="H40" s="599">
        <v>1899398.9</v>
      </c>
    </row>
    <row r="41" spans="1:8" ht="15.75">
      <c r="A41" s="111">
        <v>20</v>
      </c>
      <c r="B41" s="44" t="s">
        <v>127</v>
      </c>
      <c r="C41" s="598">
        <v>-2423284.65</v>
      </c>
      <c r="D41" s="598"/>
      <c r="E41" s="599">
        <f t="shared" si="2"/>
        <v>-2423284.65</v>
      </c>
      <c r="F41" s="598">
        <v>-352114.23</v>
      </c>
      <c r="G41" s="598"/>
      <c r="H41" s="599">
        <v>-352114.23</v>
      </c>
    </row>
    <row r="42" spans="1:8" ht="15.75">
      <c r="A42" s="111">
        <v>21</v>
      </c>
      <c r="B42" s="44" t="s">
        <v>128</v>
      </c>
      <c r="C42" s="598">
        <v>-78153.67</v>
      </c>
      <c r="D42" s="598"/>
      <c r="E42" s="599">
        <f t="shared" si="2"/>
        <v>-78153.67</v>
      </c>
      <c r="F42" s="598">
        <v>-5415.25</v>
      </c>
      <c r="G42" s="598"/>
      <c r="H42" s="599">
        <v>-5415.25</v>
      </c>
    </row>
    <row r="43" spans="1:8" ht="15.75">
      <c r="A43" s="111">
        <v>22</v>
      </c>
      <c r="B43" s="44" t="s">
        <v>129</v>
      </c>
      <c r="C43" s="598">
        <v>5894.36</v>
      </c>
      <c r="D43" s="598"/>
      <c r="E43" s="599">
        <f t="shared" si="2"/>
        <v>5894.36</v>
      </c>
      <c r="F43" s="598">
        <v>5722.26</v>
      </c>
      <c r="G43" s="598"/>
      <c r="H43" s="599">
        <v>5722.26</v>
      </c>
    </row>
    <row r="44" spans="1:8" ht="15.75">
      <c r="A44" s="111">
        <v>23</v>
      </c>
      <c r="B44" s="44" t="s">
        <v>130</v>
      </c>
      <c r="C44" s="598">
        <v>17525.32</v>
      </c>
      <c r="D44" s="598">
        <v>0</v>
      </c>
      <c r="E44" s="599">
        <f t="shared" si="2"/>
        <v>17525.32</v>
      </c>
      <c r="F44" s="598">
        <v>16427.25</v>
      </c>
      <c r="G44" s="598">
        <v>0</v>
      </c>
      <c r="H44" s="599">
        <v>16427.25</v>
      </c>
    </row>
    <row r="45" spans="1:8" ht="15.75">
      <c r="A45" s="111">
        <v>24</v>
      </c>
      <c r="B45" s="47" t="s">
        <v>131</v>
      </c>
      <c r="C45" s="600">
        <f>C34+C37+C38+C39+C40+C41+C42+C43+C44</f>
        <v>-980720.39</v>
      </c>
      <c r="D45" s="600">
        <f>D34+D37+D38+D39+D40+D41+D42+D43+D44</f>
        <v>260362.38</v>
      </c>
      <c r="E45" s="599">
        <f t="shared" si="2"/>
        <v>-720358.01</v>
      </c>
      <c r="F45" s="600">
        <v>1590914.92</v>
      </c>
      <c r="G45" s="600">
        <v>-63910.03</v>
      </c>
      <c r="H45" s="599">
        <v>1527004.89</v>
      </c>
    </row>
    <row r="46" spans="1:8">
      <c r="A46" s="111"/>
      <c r="B46" s="42" t="s">
        <v>132</v>
      </c>
      <c r="C46" s="598"/>
      <c r="D46" s="598"/>
      <c r="E46" s="598"/>
      <c r="F46" s="598"/>
      <c r="G46" s="598"/>
      <c r="H46" s="598"/>
    </row>
    <row r="47" spans="1:8" ht="15.75">
      <c r="A47" s="111">
        <v>25</v>
      </c>
      <c r="B47" s="44" t="s">
        <v>133</v>
      </c>
      <c r="C47" s="598">
        <v>145927.57</v>
      </c>
      <c r="D47" s="598">
        <v>157131.54</v>
      </c>
      <c r="E47" s="599">
        <f t="shared" si="2"/>
        <v>303059.11</v>
      </c>
      <c r="F47" s="598">
        <v>46718.17</v>
      </c>
      <c r="G47" s="598">
        <v>75196.91</v>
      </c>
      <c r="H47" s="599">
        <v>121915.08</v>
      </c>
    </row>
    <row r="48" spans="1:8" ht="15.75">
      <c r="A48" s="111">
        <v>26</v>
      </c>
      <c r="B48" s="44" t="s">
        <v>134</v>
      </c>
      <c r="C48" s="598">
        <v>116826.81</v>
      </c>
      <c r="D48" s="598">
        <v>124332.58</v>
      </c>
      <c r="E48" s="599">
        <f t="shared" si="2"/>
        <v>241159.39</v>
      </c>
      <c r="F48" s="598">
        <v>119570.65</v>
      </c>
      <c r="G48" s="598">
        <v>115693.33</v>
      </c>
      <c r="H48" s="599">
        <v>235263.97999999998</v>
      </c>
    </row>
    <row r="49" spans="1:9" ht="15.75">
      <c r="A49" s="111">
        <v>27</v>
      </c>
      <c r="B49" s="44" t="s">
        <v>135</v>
      </c>
      <c r="C49" s="598">
        <v>1430344.86</v>
      </c>
      <c r="D49" s="598"/>
      <c r="E49" s="599">
        <f t="shared" si="2"/>
        <v>1430344.86</v>
      </c>
      <c r="F49" s="598">
        <v>1439176.9</v>
      </c>
      <c r="G49" s="598"/>
      <c r="H49" s="599">
        <v>1439176.9</v>
      </c>
    </row>
    <row r="50" spans="1:9" ht="15.75">
      <c r="A50" s="111">
        <v>28</v>
      </c>
      <c r="B50" s="44" t="s">
        <v>270</v>
      </c>
      <c r="C50" s="598">
        <v>0</v>
      </c>
      <c r="D50" s="598"/>
      <c r="E50" s="599">
        <f t="shared" si="2"/>
        <v>0</v>
      </c>
      <c r="F50" s="598">
        <v>16456.29</v>
      </c>
      <c r="G50" s="598"/>
      <c r="H50" s="599">
        <v>16456.29</v>
      </c>
    </row>
    <row r="51" spans="1:9" ht="15.75">
      <c r="A51" s="111">
        <v>29</v>
      </c>
      <c r="B51" s="44" t="s">
        <v>136</v>
      </c>
      <c r="C51" s="598">
        <v>265771.73</v>
      </c>
      <c r="D51" s="598"/>
      <c r="E51" s="599">
        <f t="shared" si="2"/>
        <v>265771.73</v>
      </c>
      <c r="F51" s="598">
        <v>215630.99</v>
      </c>
      <c r="G51" s="598"/>
      <c r="H51" s="599">
        <v>215630.99</v>
      </c>
    </row>
    <row r="52" spans="1:9" ht="15.75">
      <c r="A52" s="111">
        <v>30</v>
      </c>
      <c r="B52" s="44" t="s">
        <v>137</v>
      </c>
      <c r="C52" s="598">
        <v>500076.95</v>
      </c>
      <c r="D52" s="598">
        <v>0</v>
      </c>
      <c r="E52" s="599">
        <f t="shared" si="2"/>
        <v>500076.95</v>
      </c>
      <c r="F52" s="598">
        <v>460011.64</v>
      </c>
      <c r="G52" s="598">
        <v>0</v>
      </c>
      <c r="H52" s="599">
        <v>460011.64</v>
      </c>
    </row>
    <row r="53" spans="1:9" ht="15.75">
      <c r="A53" s="111">
        <v>31</v>
      </c>
      <c r="B53" s="47" t="s">
        <v>138</v>
      </c>
      <c r="C53" s="600">
        <f>SUM(C47:C52)</f>
        <v>2458947.9200000004</v>
      </c>
      <c r="D53" s="600">
        <f>SUM(D47:D52)</f>
        <v>281464.12</v>
      </c>
      <c r="E53" s="599">
        <f t="shared" si="2"/>
        <v>2740412.0400000005</v>
      </c>
      <c r="F53" s="600">
        <v>2297564.64</v>
      </c>
      <c r="G53" s="600">
        <v>190890.23999999999</v>
      </c>
      <c r="H53" s="599">
        <v>2488454.88</v>
      </c>
    </row>
    <row r="54" spans="1:9" ht="15.75">
      <c r="A54" s="111">
        <v>32</v>
      </c>
      <c r="B54" s="47" t="s">
        <v>139</v>
      </c>
      <c r="C54" s="600">
        <f>C45-C53</f>
        <v>-3439668.3100000005</v>
      </c>
      <c r="D54" s="600">
        <f>D45-D53</f>
        <v>-21101.739999999991</v>
      </c>
      <c r="E54" s="599">
        <f t="shared" si="2"/>
        <v>-3460770.0500000007</v>
      </c>
      <c r="F54" s="600">
        <v>-706649.7200000002</v>
      </c>
      <c r="G54" s="600">
        <v>-254800.27</v>
      </c>
      <c r="H54" s="599">
        <v>-961449.99000000022</v>
      </c>
    </row>
    <row r="55" spans="1:9">
      <c r="A55" s="111"/>
      <c r="B55" s="42"/>
      <c r="C55" s="602"/>
      <c r="D55" s="602"/>
      <c r="E55" s="602"/>
      <c r="F55" s="602"/>
      <c r="G55" s="602"/>
      <c r="H55" s="602"/>
    </row>
    <row r="56" spans="1:9" ht="15.75">
      <c r="A56" s="111">
        <v>33</v>
      </c>
      <c r="B56" s="47" t="s">
        <v>140</v>
      </c>
      <c r="C56" s="600">
        <f>C31+C54</f>
        <v>-1806470.3500000006</v>
      </c>
      <c r="D56" s="600">
        <f>D31+D54</f>
        <v>148126.13999999998</v>
      </c>
      <c r="E56" s="599">
        <f t="shared" si="2"/>
        <v>-1658344.2100000007</v>
      </c>
      <c r="F56" s="600">
        <v>1173711.5299999998</v>
      </c>
      <c r="G56" s="600">
        <v>-54713.119999999966</v>
      </c>
      <c r="H56" s="599">
        <v>1118998.4099999999</v>
      </c>
    </row>
    <row r="57" spans="1:9">
      <c r="A57" s="111"/>
      <c r="B57" s="42"/>
      <c r="C57" s="602"/>
      <c r="D57" s="602"/>
      <c r="E57" s="602"/>
      <c r="F57" s="602"/>
      <c r="G57" s="602"/>
      <c r="H57" s="602"/>
    </row>
    <row r="58" spans="1:9" ht="15.75">
      <c r="A58" s="111">
        <v>34</v>
      </c>
      <c r="B58" s="44" t="s">
        <v>141</v>
      </c>
      <c r="C58" s="598">
        <v>-29797.49</v>
      </c>
      <c r="D58" s="598"/>
      <c r="E58" s="599">
        <f>C58</f>
        <v>-29797.49</v>
      </c>
      <c r="F58" s="598">
        <v>844246.73</v>
      </c>
      <c r="G58" s="598"/>
      <c r="H58" s="599">
        <v>844246.73</v>
      </c>
    </row>
    <row r="59" spans="1:9" s="186" customFormat="1" ht="15.75">
      <c r="A59" s="111">
        <v>35</v>
      </c>
      <c r="B59" s="41" t="s">
        <v>142</v>
      </c>
      <c r="C59" s="603">
        <v>0</v>
      </c>
      <c r="D59" s="603"/>
      <c r="E59" s="604">
        <f>C59</f>
        <v>0</v>
      </c>
      <c r="F59" s="603">
        <v>0</v>
      </c>
      <c r="G59" s="603"/>
      <c r="H59" s="604">
        <v>0</v>
      </c>
      <c r="I59" s="185"/>
    </row>
    <row r="60" spans="1:9" ht="15.75">
      <c r="A60" s="111">
        <v>36</v>
      </c>
      <c r="B60" s="44" t="s">
        <v>143</v>
      </c>
      <c r="C60" s="598">
        <v>-1855167.18</v>
      </c>
      <c r="D60" s="598"/>
      <c r="E60" s="599">
        <f>C60</f>
        <v>-1855167.18</v>
      </c>
      <c r="F60" s="598">
        <v>21239.37</v>
      </c>
      <c r="G60" s="598"/>
      <c r="H60" s="599">
        <v>21239.37</v>
      </c>
    </row>
    <row r="61" spans="1:9" ht="15.75">
      <c r="A61" s="111">
        <v>37</v>
      </c>
      <c r="B61" s="47" t="s">
        <v>144</v>
      </c>
      <c r="C61" s="600">
        <f>SUM(C58:C60)</f>
        <v>-1884964.67</v>
      </c>
      <c r="D61" s="600">
        <v>0</v>
      </c>
      <c r="E61" s="599">
        <f>C61</f>
        <v>-1884964.67</v>
      </c>
      <c r="F61" s="600">
        <v>865486.1</v>
      </c>
      <c r="G61" s="600">
        <v>0</v>
      </c>
      <c r="H61" s="599">
        <v>865486.1</v>
      </c>
    </row>
    <row r="62" spans="1:9">
      <c r="A62" s="111"/>
      <c r="B62" s="48"/>
      <c r="C62" s="598"/>
      <c r="D62" s="598"/>
      <c r="E62" s="598"/>
      <c r="F62" s="598"/>
      <c r="G62" s="598"/>
      <c r="H62" s="598"/>
    </row>
    <row r="63" spans="1:9" ht="15.75">
      <c r="A63" s="111">
        <v>38</v>
      </c>
      <c r="B63" s="49" t="s">
        <v>271</v>
      </c>
      <c r="C63" s="600">
        <f>C56-C61</f>
        <v>78494.319999999367</v>
      </c>
      <c r="D63" s="600">
        <f>D56-D61</f>
        <v>148126.13999999998</v>
      </c>
      <c r="E63" s="599">
        <f t="shared" si="2"/>
        <v>226620.45999999935</v>
      </c>
      <c r="F63" s="600">
        <v>308225.42999999982</v>
      </c>
      <c r="G63" s="600">
        <v>-54713.119999999966</v>
      </c>
      <c r="H63" s="599">
        <v>253512.30999999985</v>
      </c>
    </row>
    <row r="64" spans="1:9" ht="15.75">
      <c r="A64" s="109">
        <v>39</v>
      </c>
      <c r="B64" s="44" t="s">
        <v>145</v>
      </c>
      <c r="C64" s="605">
        <v>0</v>
      </c>
      <c r="D64" s="605"/>
      <c r="E64" s="599">
        <f t="shared" si="2"/>
        <v>0</v>
      </c>
      <c r="F64" s="605">
        <v>0</v>
      </c>
      <c r="G64" s="605"/>
      <c r="H64" s="599">
        <v>0</v>
      </c>
    </row>
    <row r="65" spans="1:8" ht="15.75">
      <c r="A65" s="111">
        <v>40</v>
      </c>
      <c r="B65" s="47" t="s">
        <v>146</v>
      </c>
      <c r="C65" s="600">
        <f>C63-C64</f>
        <v>78494.319999999367</v>
      </c>
      <c r="D65" s="600">
        <f>D63-D64</f>
        <v>148126.13999999998</v>
      </c>
      <c r="E65" s="599">
        <f t="shared" si="2"/>
        <v>226620.45999999935</v>
      </c>
      <c r="F65" s="600">
        <v>308225.42999999982</v>
      </c>
      <c r="G65" s="600">
        <v>-54713.119999999966</v>
      </c>
      <c r="H65" s="599">
        <v>253512.30999999985</v>
      </c>
    </row>
    <row r="66" spans="1:8" ht="15.75">
      <c r="A66" s="109">
        <v>41</v>
      </c>
      <c r="B66" s="44" t="s">
        <v>147</v>
      </c>
      <c r="C66" s="605">
        <v>0</v>
      </c>
      <c r="D66" s="605"/>
      <c r="E66" s="599">
        <f t="shared" si="2"/>
        <v>0</v>
      </c>
      <c r="F66" s="605">
        <v>0</v>
      </c>
      <c r="G66" s="605"/>
      <c r="H66" s="599">
        <v>0</v>
      </c>
    </row>
    <row r="67" spans="1:8" ht="16.5" thickBot="1">
      <c r="A67" s="113">
        <v>42</v>
      </c>
      <c r="B67" s="114" t="s">
        <v>148</v>
      </c>
      <c r="C67" s="233">
        <f>C65+C66</f>
        <v>78494.319999999367</v>
      </c>
      <c r="D67" s="233">
        <f>D65+D66</f>
        <v>148126.13999999998</v>
      </c>
      <c r="E67" s="231">
        <f>C67+D67</f>
        <v>226620.45999999935</v>
      </c>
      <c r="F67" s="233">
        <v>308225.42999999982</v>
      </c>
      <c r="G67" s="233">
        <v>-54713.119999999966</v>
      </c>
      <c r="H67" s="231">
        <v>253512.30999999985</v>
      </c>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H53"/>
  <sheetViews>
    <sheetView topLeftCell="A37" zoomScaleNormal="100" workbookViewId="0">
      <selection activeCell="C40" sqref="C40"/>
    </sheetView>
  </sheetViews>
  <sheetFormatPr defaultRowHeight="15"/>
  <cols>
    <col min="1" max="1" width="9.5703125" bestFit="1" customWidth="1"/>
    <col min="2" max="2" width="72.28515625" customWidth="1"/>
    <col min="3" max="8" width="12.7109375" customWidth="1"/>
  </cols>
  <sheetData>
    <row r="1" spans="1:8">
      <c r="A1" s="1" t="s">
        <v>188</v>
      </c>
      <c r="B1" t="str">
        <f>Info!C2</f>
        <v>სს სილქ როუდ ბანკი</v>
      </c>
    </row>
    <row r="2" spans="1:8">
      <c r="A2" s="1" t="s">
        <v>189</v>
      </c>
      <c r="B2" s="447">
        <f>'1. key ratios'!B2</f>
        <v>44377</v>
      </c>
    </row>
    <row r="3" spans="1:8">
      <c r="A3" s="1"/>
    </row>
    <row r="4" spans="1:8" ht="16.5" thickBot="1">
      <c r="A4" s="1" t="s">
        <v>407</v>
      </c>
      <c r="B4" s="1"/>
      <c r="C4" s="195"/>
      <c r="D4" s="195"/>
      <c r="E4" s="195"/>
      <c r="F4" s="195"/>
      <c r="G4" s="195"/>
      <c r="H4" s="196" t="s">
        <v>93</v>
      </c>
    </row>
    <row r="5" spans="1:8" ht="15.75">
      <c r="A5" s="655" t="s">
        <v>26</v>
      </c>
      <c r="B5" s="657" t="s">
        <v>244</v>
      </c>
      <c r="C5" s="659" t="s">
        <v>194</v>
      </c>
      <c r="D5" s="659"/>
      <c r="E5" s="659"/>
      <c r="F5" s="659" t="s">
        <v>195</v>
      </c>
      <c r="G5" s="659"/>
      <c r="H5" s="660"/>
    </row>
    <row r="6" spans="1:8">
      <c r="A6" s="656"/>
      <c r="B6" s="658"/>
      <c r="C6" s="30" t="s">
        <v>27</v>
      </c>
      <c r="D6" s="30" t="s">
        <v>94</v>
      </c>
      <c r="E6" s="30" t="s">
        <v>68</v>
      </c>
      <c r="F6" s="30" t="s">
        <v>27</v>
      </c>
      <c r="G6" s="30" t="s">
        <v>94</v>
      </c>
      <c r="H6" s="31" t="s">
        <v>68</v>
      </c>
    </row>
    <row r="7" spans="1:8" ht="15.75">
      <c r="A7" s="103">
        <v>1</v>
      </c>
      <c r="B7" s="197" t="s">
        <v>483</v>
      </c>
      <c r="C7" s="225"/>
      <c r="D7" s="225"/>
      <c r="E7" s="234">
        <v>0</v>
      </c>
      <c r="F7" s="225"/>
      <c r="G7" s="225"/>
      <c r="H7" s="226">
        <v>0</v>
      </c>
    </row>
    <row r="8" spans="1:8" ht="15.75">
      <c r="A8" s="103">
        <v>1.1000000000000001</v>
      </c>
      <c r="B8" s="198" t="s">
        <v>275</v>
      </c>
      <c r="C8" s="225">
        <v>125000</v>
      </c>
      <c r="D8" s="225">
        <v>31603</v>
      </c>
      <c r="E8" s="234">
        <v>156603</v>
      </c>
      <c r="F8" s="225">
        <v>0</v>
      </c>
      <c r="G8" s="225">
        <v>28687</v>
      </c>
      <c r="H8" s="226">
        <v>28687</v>
      </c>
    </row>
    <row r="9" spans="1:8" ht="15.75">
      <c r="A9" s="103">
        <v>1.2</v>
      </c>
      <c r="B9" s="198" t="s">
        <v>276</v>
      </c>
      <c r="C9" s="225"/>
      <c r="D9" s="225"/>
      <c r="E9" s="234">
        <v>0</v>
      </c>
      <c r="F9" s="225"/>
      <c r="G9" s="225"/>
      <c r="H9" s="226">
        <v>0</v>
      </c>
    </row>
    <row r="10" spans="1:8" ht="15.75">
      <c r="A10" s="103">
        <v>1.3</v>
      </c>
      <c r="B10" s="198" t="s">
        <v>277</v>
      </c>
      <c r="C10" s="225">
        <v>52048.98</v>
      </c>
      <c r="D10" s="225">
        <v>31603</v>
      </c>
      <c r="E10" s="234">
        <v>83651.98000000001</v>
      </c>
      <c r="F10" s="225">
        <v>188855.15</v>
      </c>
      <c r="G10" s="225">
        <v>315557</v>
      </c>
      <c r="H10" s="226">
        <v>504412.15</v>
      </c>
    </row>
    <row r="11" spans="1:8" ht="15.75">
      <c r="A11" s="103">
        <v>1.4</v>
      </c>
      <c r="B11" s="198" t="s">
        <v>278</v>
      </c>
      <c r="C11" s="225"/>
      <c r="D11" s="225"/>
      <c r="E11" s="234">
        <v>0</v>
      </c>
      <c r="F11" s="225"/>
      <c r="G11" s="225"/>
      <c r="H11" s="226">
        <v>0</v>
      </c>
    </row>
    <row r="12" spans="1:8" ht="29.25" customHeight="1">
      <c r="A12" s="103">
        <v>2</v>
      </c>
      <c r="B12" s="197" t="s">
        <v>279</v>
      </c>
      <c r="C12" s="225"/>
      <c r="D12" s="225"/>
      <c r="E12" s="234">
        <v>0</v>
      </c>
      <c r="F12" s="225"/>
      <c r="G12" s="225"/>
      <c r="H12" s="226">
        <v>0</v>
      </c>
    </row>
    <row r="13" spans="1:8" ht="25.5">
      <c r="A13" s="103">
        <v>3</v>
      </c>
      <c r="B13" s="197" t="s">
        <v>280</v>
      </c>
      <c r="C13" s="225"/>
      <c r="D13" s="225"/>
      <c r="E13" s="234">
        <v>0</v>
      </c>
      <c r="F13" s="225"/>
      <c r="G13" s="225"/>
      <c r="H13" s="226">
        <v>0</v>
      </c>
    </row>
    <row r="14" spans="1:8" ht="15.75">
      <c r="A14" s="103">
        <v>3.1</v>
      </c>
      <c r="B14" s="198" t="s">
        <v>281</v>
      </c>
      <c r="C14" s="225"/>
      <c r="D14" s="225"/>
      <c r="E14" s="234">
        <v>0</v>
      </c>
      <c r="F14" s="225"/>
      <c r="G14" s="225"/>
      <c r="H14" s="226">
        <v>0</v>
      </c>
    </row>
    <row r="15" spans="1:8" ht="15.75">
      <c r="A15" s="103">
        <v>3.2</v>
      </c>
      <c r="B15" s="198" t="s">
        <v>282</v>
      </c>
      <c r="C15" s="225"/>
      <c r="D15" s="225"/>
      <c r="E15" s="234">
        <v>0</v>
      </c>
      <c r="F15" s="225"/>
      <c r="G15" s="225"/>
      <c r="H15" s="226">
        <v>0</v>
      </c>
    </row>
    <row r="16" spans="1:8" ht="15.75">
      <c r="A16" s="103">
        <v>4</v>
      </c>
      <c r="B16" s="197" t="s">
        <v>283</v>
      </c>
      <c r="C16" s="225"/>
      <c r="D16" s="225"/>
      <c r="E16" s="234">
        <v>0</v>
      </c>
      <c r="F16" s="225"/>
      <c r="G16" s="225"/>
      <c r="H16" s="226">
        <v>0</v>
      </c>
    </row>
    <row r="17" spans="1:8" ht="15.75">
      <c r="A17" s="103">
        <v>4.0999999999999996</v>
      </c>
      <c r="B17" s="198" t="s">
        <v>284</v>
      </c>
      <c r="C17" s="225">
        <v>84000</v>
      </c>
      <c r="D17" s="225">
        <v>316030</v>
      </c>
      <c r="E17" s="234">
        <v>400030</v>
      </c>
      <c r="F17" s="225">
        <v>15500</v>
      </c>
      <c r="G17" s="225">
        <v>1147480</v>
      </c>
      <c r="H17" s="226">
        <v>1162980</v>
      </c>
    </row>
    <row r="18" spans="1:8" ht="15.75">
      <c r="A18" s="103">
        <v>4.2</v>
      </c>
      <c r="B18" s="198" t="s">
        <v>285</v>
      </c>
      <c r="C18" s="225"/>
      <c r="D18" s="225"/>
      <c r="E18" s="234">
        <v>0</v>
      </c>
      <c r="F18" s="225"/>
      <c r="G18" s="225"/>
      <c r="H18" s="226">
        <v>0</v>
      </c>
    </row>
    <row r="19" spans="1:8" ht="25.5">
      <c r="A19" s="103">
        <v>5</v>
      </c>
      <c r="B19" s="197" t="s">
        <v>286</v>
      </c>
      <c r="C19" s="225"/>
      <c r="D19" s="225"/>
      <c r="E19" s="234">
        <v>0</v>
      </c>
      <c r="F19" s="225"/>
      <c r="G19" s="225"/>
      <c r="H19" s="226">
        <v>0</v>
      </c>
    </row>
    <row r="20" spans="1:8" ht="15.75">
      <c r="A20" s="103">
        <v>5.0999999999999996</v>
      </c>
      <c r="B20" s="198" t="s">
        <v>287</v>
      </c>
      <c r="C20" s="225">
        <v>140000</v>
      </c>
      <c r="D20" s="225">
        <v>37923.599999999999</v>
      </c>
      <c r="E20" s="234">
        <v>177923.6</v>
      </c>
      <c r="F20" s="225"/>
      <c r="G20" s="225">
        <v>249576.9</v>
      </c>
      <c r="H20" s="226">
        <v>249576.9</v>
      </c>
    </row>
    <row r="21" spans="1:8" ht="15.75">
      <c r="A21" s="103">
        <v>5.2</v>
      </c>
      <c r="B21" s="198" t="s">
        <v>288</v>
      </c>
      <c r="C21" s="225"/>
      <c r="D21" s="225"/>
      <c r="E21" s="234">
        <v>0</v>
      </c>
      <c r="F21" s="225"/>
      <c r="G21" s="225"/>
      <c r="H21" s="226">
        <v>0</v>
      </c>
    </row>
    <row r="22" spans="1:8" ht="15.75">
      <c r="A22" s="103">
        <v>5.3</v>
      </c>
      <c r="B22" s="198" t="s">
        <v>289</v>
      </c>
      <c r="C22" s="225"/>
      <c r="D22" s="225"/>
      <c r="E22" s="234">
        <v>0</v>
      </c>
      <c r="F22" s="225"/>
      <c r="G22" s="225"/>
      <c r="H22" s="226">
        <v>0</v>
      </c>
    </row>
    <row r="23" spans="1:8" ht="15.75">
      <c r="A23" s="103" t="s">
        <v>290</v>
      </c>
      <c r="B23" s="199" t="s">
        <v>291</v>
      </c>
      <c r="C23" s="225">
        <v>90000</v>
      </c>
      <c r="D23" s="225">
        <v>5173411.0999999996</v>
      </c>
      <c r="E23" s="234">
        <v>5263411.0999999996</v>
      </c>
      <c r="F23" s="225">
        <v>90000</v>
      </c>
      <c r="G23" s="225">
        <v>5611177.2000000002</v>
      </c>
      <c r="H23" s="226">
        <v>5701177.2000000002</v>
      </c>
    </row>
    <row r="24" spans="1:8" ht="15.75">
      <c r="A24" s="103" t="s">
        <v>292</v>
      </c>
      <c r="B24" s="199" t="s">
        <v>293</v>
      </c>
      <c r="C24" s="225">
        <v>0</v>
      </c>
      <c r="D24" s="225">
        <v>14590157.01</v>
      </c>
      <c r="E24" s="234">
        <v>14590157.01</v>
      </c>
      <c r="F24" s="225"/>
      <c r="G24" s="225">
        <v>8812376.75</v>
      </c>
      <c r="H24" s="226">
        <v>8812376.75</v>
      </c>
    </row>
    <row r="25" spans="1:8" ht="15.75">
      <c r="A25" s="103" t="s">
        <v>294</v>
      </c>
      <c r="B25" s="200" t="s">
        <v>295</v>
      </c>
      <c r="C25" s="225">
        <v>0</v>
      </c>
      <c r="D25" s="225">
        <v>0</v>
      </c>
      <c r="E25" s="234">
        <v>0</v>
      </c>
      <c r="F25" s="225"/>
      <c r="G25" s="225">
        <v>0</v>
      </c>
      <c r="H25" s="226">
        <v>0</v>
      </c>
    </row>
    <row r="26" spans="1:8" ht="15.75">
      <c r="A26" s="103" t="s">
        <v>296</v>
      </c>
      <c r="B26" s="199" t="s">
        <v>297</v>
      </c>
      <c r="C26" s="225">
        <v>0</v>
      </c>
      <c r="D26" s="225">
        <v>4961512.99</v>
      </c>
      <c r="E26" s="234">
        <v>4961512.99</v>
      </c>
      <c r="F26" s="225"/>
      <c r="G26" s="225">
        <v>6993275.8600000003</v>
      </c>
      <c r="H26" s="226">
        <v>6993275.8600000003</v>
      </c>
    </row>
    <row r="27" spans="1:8" ht="15.75">
      <c r="A27" s="103" t="s">
        <v>298</v>
      </c>
      <c r="B27" s="199" t="s">
        <v>299</v>
      </c>
      <c r="C27" s="225">
        <v>0</v>
      </c>
      <c r="D27" s="225">
        <v>0</v>
      </c>
      <c r="E27" s="234">
        <v>0</v>
      </c>
      <c r="F27" s="225"/>
      <c r="G27" s="225"/>
      <c r="H27" s="226">
        <v>0</v>
      </c>
    </row>
    <row r="28" spans="1:8" ht="15.75">
      <c r="A28" s="103">
        <v>5.4</v>
      </c>
      <c r="B28" s="198" t="s">
        <v>300</v>
      </c>
      <c r="C28" s="225">
        <v>0</v>
      </c>
      <c r="D28" s="225">
        <v>0</v>
      </c>
      <c r="E28" s="234">
        <v>0</v>
      </c>
      <c r="F28" s="225">
        <v>20000</v>
      </c>
      <c r="G28" s="225">
        <v>73725.59</v>
      </c>
      <c r="H28" s="226">
        <v>93725.59</v>
      </c>
    </row>
    <row r="29" spans="1:8" ht="15.75">
      <c r="A29" s="103">
        <v>5.5</v>
      </c>
      <c r="B29" s="198" t="s">
        <v>301</v>
      </c>
      <c r="C29" s="225">
        <v>15000</v>
      </c>
      <c r="D29" s="225">
        <v>0</v>
      </c>
      <c r="E29" s="234">
        <v>15000</v>
      </c>
      <c r="F29" s="225"/>
      <c r="G29" s="225">
        <v>2049071.41</v>
      </c>
      <c r="H29" s="226">
        <v>2049071.41</v>
      </c>
    </row>
    <row r="30" spans="1:8" ht="15.75">
      <c r="A30" s="103">
        <v>5.6</v>
      </c>
      <c r="B30" s="198" t="s">
        <v>302</v>
      </c>
      <c r="C30" s="225">
        <v>0</v>
      </c>
      <c r="D30" s="225">
        <v>0</v>
      </c>
      <c r="E30" s="234">
        <v>0</v>
      </c>
      <c r="F30" s="225"/>
      <c r="G30" s="225">
        <v>672491.99</v>
      </c>
      <c r="H30" s="226">
        <v>672491.99</v>
      </c>
    </row>
    <row r="31" spans="1:8" ht="15.75">
      <c r="A31" s="103">
        <v>5.7</v>
      </c>
      <c r="B31" s="198" t="s">
        <v>303</v>
      </c>
      <c r="C31" s="225">
        <v>0</v>
      </c>
      <c r="D31" s="225">
        <v>0</v>
      </c>
      <c r="E31" s="234">
        <v>0</v>
      </c>
      <c r="F31" s="225"/>
      <c r="G31" s="225">
        <v>16114635.380000001</v>
      </c>
      <c r="H31" s="226">
        <v>16114635.380000001</v>
      </c>
    </row>
    <row r="32" spans="1:8" ht="15.75">
      <c r="A32" s="103">
        <v>6</v>
      </c>
      <c r="B32" s="197" t="s">
        <v>304</v>
      </c>
      <c r="C32" s="225"/>
      <c r="D32" s="225"/>
      <c r="E32" s="234">
        <v>0</v>
      </c>
      <c r="F32" s="225"/>
      <c r="G32" s="225"/>
      <c r="H32" s="226">
        <v>0</v>
      </c>
    </row>
    <row r="33" spans="1:8" ht="25.5">
      <c r="A33" s="103">
        <v>6.1</v>
      </c>
      <c r="B33" s="198" t="s">
        <v>484</v>
      </c>
      <c r="C33" s="225">
        <v>0</v>
      </c>
      <c r="D33" s="225">
        <v>22122100</v>
      </c>
      <c r="E33" s="234">
        <v>22122100</v>
      </c>
      <c r="F33" s="225">
        <v>14194620</v>
      </c>
      <c r="G33" s="225">
        <v>1663846</v>
      </c>
      <c r="H33" s="226">
        <v>15858466</v>
      </c>
    </row>
    <row r="34" spans="1:8" ht="25.5">
      <c r="A34" s="103">
        <v>6.2</v>
      </c>
      <c r="B34" s="198" t="s">
        <v>305</v>
      </c>
      <c r="C34" s="225">
        <v>6363900</v>
      </c>
      <c r="D34" s="225">
        <v>0</v>
      </c>
      <c r="E34" s="234">
        <v>6363900</v>
      </c>
      <c r="F34" s="225">
        <v>1626880</v>
      </c>
      <c r="G34" s="225">
        <v>14917240</v>
      </c>
      <c r="H34" s="226">
        <v>16544120</v>
      </c>
    </row>
    <row r="35" spans="1:8" ht="25.5">
      <c r="A35" s="103">
        <v>6.3</v>
      </c>
      <c r="B35" s="198" t="s">
        <v>306</v>
      </c>
      <c r="C35" s="225"/>
      <c r="D35" s="225"/>
      <c r="E35" s="234">
        <v>0</v>
      </c>
      <c r="F35" s="225"/>
      <c r="G35" s="225"/>
      <c r="H35" s="226">
        <v>0</v>
      </c>
    </row>
    <row r="36" spans="1:8" ht="15.75">
      <c r="A36" s="103">
        <v>6.4</v>
      </c>
      <c r="B36" s="198" t="s">
        <v>307</v>
      </c>
      <c r="C36" s="225"/>
      <c r="D36" s="225"/>
      <c r="E36" s="234">
        <v>0</v>
      </c>
      <c r="F36" s="225"/>
      <c r="G36" s="225"/>
      <c r="H36" s="226">
        <v>0</v>
      </c>
    </row>
    <row r="37" spans="1:8" ht="15.75">
      <c r="A37" s="103">
        <v>6.5</v>
      </c>
      <c r="B37" s="198" t="s">
        <v>308</v>
      </c>
      <c r="C37" s="225"/>
      <c r="D37" s="225"/>
      <c r="E37" s="234">
        <v>0</v>
      </c>
      <c r="F37" s="225"/>
      <c r="G37" s="225"/>
      <c r="H37" s="226">
        <v>0</v>
      </c>
    </row>
    <row r="38" spans="1:8" ht="25.5">
      <c r="A38" s="103">
        <v>6.6</v>
      </c>
      <c r="B38" s="198" t="s">
        <v>309</v>
      </c>
      <c r="C38" s="225"/>
      <c r="D38" s="225"/>
      <c r="E38" s="234">
        <v>0</v>
      </c>
      <c r="F38" s="225"/>
      <c r="G38" s="225"/>
      <c r="H38" s="226">
        <v>0</v>
      </c>
    </row>
    <row r="39" spans="1:8" ht="25.5">
      <c r="A39" s="103">
        <v>6.7</v>
      </c>
      <c r="B39" s="198" t="s">
        <v>310</v>
      </c>
      <c r="C39" s="225"/>
      <c r="D39" s="225"/>
      <c r="E39" s="234">
        <v>0</v>
      </c>
      <c r="F39" s="225"/>
      <c r="G39" s="225"/>
      <c r="H39" s="226">
        <v>0</v>
      </c>
    </row>
    <row r="40" spans="1:8" ht="15.75">
      <c r="A40" s="103">
        <v>7</v>
      </c>
      <c r="B40" s="197" t="s">
        <v>311</v>
      </c>
      <c r="C40" s="225"/>
      <c r="D40" s="225"/>
      <c r="E40" s="234">
        <v>0</v>
      </c>
      <c r="F40" s="225"/>
      <c r="G40" s="225"/>
      <c r="H40" s="226">
        <v>0</v>
      </c>
    </row>
    <row r="41" spans="1:8" ht="25.5">
      <c r="A41" s="103">
        <v>7.1</v>
      </c>
      <c r="B41" s="198" t="s">
        <v>312</v>
      </c>
      <c r="C41" s="225">
        <v>41839</v>
      </c>
      <c r="D41" s="225">
        <v>0</v>
      </c>
      <c r="E41" s="234">
        <v>41839</v>
      </c>
      <c r="F41" s="225"/>
      <c r="G41" s="225"/>
      <c r="H41" s="226">
        <v>0</v>
      </c>
    </row>
    <row r="42" spans="1:8" ht="25.5">
      <c r="A42" s="103">
        <v>7.2</v>
      </c>
      <c r="B42" s="198" t="s">
        <v>313</v>
      </c>
      <c r="C42" s="225">
        <v>2242439</v>
      </c>
      <c r="D42" s="225">
        <v>2252123</v>
      </c>
      <c r="E42" s="234">
        <v>4494562</v>
      </c>
      <c r="F42" s="225">
        <v>1710030</v>
      </c>
      <c r="G42" s="225">
        <v>2497166</v>
      </c>
      <c r="H42" s="226">
        <v>4207196</v>
      </c>
    </row>
    <row r="43" spans="1:8" ht="25.5">
      <c r="A43" s="103">
        <v>7.3</v>
      </c>
      <c r="B43" s="198" t="s">
        <v>314</v>
      </c>
      <c r="C43" s="225">
        <v>4092819</v>
      </c>
      <c r="D43" s="225">
        <v>765111</v>
      </c>
      <c r="E43" s="234">
        <v>4857930</v>
      </c>
      <c r="F43" s="225">
        <v>1653491</v>
      </c>
      <c r="G43" s="225">
        <v>4253523</v>
      </c>
      <c r="H43" s="226">
        <v>5907014</v>
      </c>
    </row>
    <row r="44" spans="1:8" ht="25.5">
      <c r="A44" s="103">
        <v>7.4</v>
      </c>
      <c r="B44" s="198" t="s">
        <v>315</v>
      </c>
      <c r="C44" s="225">
        <v>1925321</v>
      </c>
      <c r="D44" s="225">
        <v>341481</v>
      </c>
      <c r="E44" s="234">
        <v>2266802</v>
      </c>
      <c r="F44" s="225">
        <v>1622656</v>
      </c>
      <c r="G44" s="225">
        <v>1308641</v>
      </c>
      <c r="H44" s="226">
        <v>2931297</v>
      </c>
    </row>
    <row r="45" spans="1:8" ht="15.75">
      <c r="A45" s="103">
        <v>8</v>
      </c>
      <c r="B45" s="197" t="s">
        <v>316</v>
      </c>
      <c r="C45" s="225"/>
      <c r="D45" s="225"/>
      <c r="E45" s="234">
        <v>0</v>
      </c>
      <c r="F45" s="225"/>
      <c r="G45" s="225"/>
      <c r="H45" s="226">
        <v>0</v>
      </c>
    </row>
    <row r="46" spans="1:8" ht="15.75">
      <c r="A46" s="103">
        <v>8.1</v>
      </c>
      <c r="B46" s="198" t="s">
        <v>317</v>
      </c>
      <c r="C46" s="225"/>
      <c r="D46" s="225"/>
      <c r="E46" s="234">
        <v>0</v>
      </c>
      <c r="F46" s="225"/>
      <c r="G46" s="225"/>
      <c r="H46" s="226">
        <v>0</v>
      </c>
    </row>
    <row r="47" spans="1:8" ht="15.75">
      <c r="A47" s="103">
        <v>8.1999999999999993</v>
      </c>
      <c r="B47" s="198" t="s">
        <v>318</v>
      </c>
      <c r="C47" s="225"/>
      <c r="D47" s="225"/>
      <c r="E47" s="234">
        <v>0</v>
      </c>
      <c r="F47" s="225"/>
      <c r="G47" s="225"/>
      <c r="H47" s="226">
        <v>0</v>
      </c>
    </row>
    <row r="48" spans="1:8" ht="15.75">
      <c r="A48" s="103">
        <v>8.3000000000000007</v>
      </c>
      <c r="B48" s="198" t="s">
        <v>319</v>
      </c>
      <c r="C48" s="225"/>
      <c r="D48" s="225"/>
      <c r="E48" s="234">
        <v>0</v>
      </c>
      <c r="F48" s="225"/>
      <c r="G48" s="225"/>
      <c r="H48" s="226">
        <v>0</v>
      </c>
    </row>
    <row r="49" spans="1:8" ht="15.75">
      <c r="A49" s="103">
        <v>8.4</v>
      </c>
      <c r="B49" s="198" t="s">
        <v>320</v>
      </c>
      <c r="C49" s="225"/>
      <c r="D49" s="225"/>
      <c r="E49" s="234">
        <v>0</v>
      </c>
      <c r="F49" s="225"/>
      <c r="G49" s="225"/>
      <c r="H49" s="226">
        <v>0</v>
      </c>
    </row>
    <row r="50" spans="1:8" ht="15.75">
      <c r="A50" s="103">
        <v>8.5</v>
      </c>
      <c r="B50" s="198" t="s">
        <v>321</v>
      </c>
      <c r="C50" s="225"/>
      <c r="D50" s="225"/>
      <c r="E50" s="234">
        <v>0</v>
      </c>
      <c r="F50" s="225"/>
      <c r="G50" s="225"/>
      <c r="H50" s="226">
        <v>0</v>
      </c>
    </row>
    <row r="51" spans="1:8" ht="15.75">
      <c r="A51" s="103">
        <v>8.6</v>
      </c>
      <c r="B51" s="198" t="s">
        <v>322</v>
      </c>
      <c r="C51" s="225"/>
      <c r="D51" s="225"/>
      <c r="E51" s="234">
        <v>0</v>
      </c>
      <c r="F51" s="225"/>
      <c r="G51" s="225"/>
      <c r="H51" s="226">
        <v>0</v>
      </c>
    </row>
    <row r="52" spans="1:8" ht="15.75">
      <c r="A52" s="103">
        <v>8.6999999999999993</v>
      </c>
      <c r="B52" s="198" t="s">
        <v>323</v>
      </c>
      <c r="C52" s="225"/>
      <c r="D52" s="225"/>
      <c r="E52" s="234">
        <v>0</v>
      </c>
      <c r="F52" s="225"/>
      <c r="G52" s="225"/>
      <c r="H52" s="226">
        <v>0</v>
      </c>
    </row>
    <row r="53" spans="1:8" ht="16.5" thickBot="1">
      <c r="A53" s="201">
        <v>9</v>
      </c>
      <c r="B53" s="202" t="s">
        <v>324</v>
      </c>
      <c r="C53" s="235"/>
      <c r="D53" s="235"/>
      <c r="E53" s="236">
        <v>0</v>
      </c>
      <c r="F53" s="235"/>
      <c r="G53" s="235"/>
      <c r="H53" s="232">
        <v>0</v>
      </c>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G18"/>
  <sheetViews>
    <sheetView zoomScaleNormal="100" workbookViewId="0">
      <pane xSplit="1" ySplit="4" topLeftCell="D5" activePane="bottomRight" state="frozen"/>
      <selection activeCell="L18" sqref="L18"/>
      <selection pane="topRight" activeCell="L18" sqref="L18"/>
      <selection pane="bottomLeft" activeCell="L18" sqref="L18"/>
      <selection pane="bottomRight" activeCell="C7" sqref="C7:G12"/>
    </sheetView>
  </sheetViews>
  <sheetFormatPr defaultColWidth="9.28515625" defaultRowHeight="12.75"/>
  <cols>
    <col min="1" max="1" width="9.5703125" style="1" bestFit="1" customWidth="1"/>
    <col min="2" max="2" width="93.5703125" style="1" customWidth="1"/>
    <col min="3" max="4" width="12.7109375" style="1" customWidth="1"/>
    <col min="5" max="11" width="9.7109375" style="9" customWidth="1"/>
    <col min="12" max="16384" width="9.28515625" style="9"/>
  </cols>
  <sheetData>
    <row r="1" spans="1:7" ht="15">
      <c r="A1" s="13" t="s">
        <v>188</v>
      </c>
      <c r="B1" s="12" t="str">
        <f>Info!C2</f>
        <v>სს სილქ როუდ ბანკი</v>
      </c>
      <c r="C1" s="12"/>
    </row>
    <row r="2" spans="1:7" ht="15">
      <c r="A2" s="13" t="s">
        <v>189</v>
      </c>
      <c r="B2" s="430">
        <f>'4. Off-Balance'!B2</f>
        <v>44377</v>
      </c>
      <c r="C2" s="12"/>
    </row>
    <row r="3" spans="1:7" ht="15">
      <c r="A3" s="13"/>
      <c r="B3" s="12"/>
      <c r="C3" s="12"/>
    </row>
    <row r="4" spans="1:7" ht="15" customHeight="1" thickBot="1">
      <c r="A4" s="192" t="s">
        <v>408</v>
      </c>
      <c r="B4" s="193" t="s">
        <v>187</v>
      </c>
      <c r="C4" s="194" t="s">
        <v>93</v>
      </c>
    </row>
    <row r="5" spans="1:7" ht="15" customHeight="1">
      <c r="A5" s="190" t="s">
        <v>26</v>
      </c>
      <c r="B5" s="191"/>
      <c r="C5" s="431" t="str">
        <f>INT((MONTH($B$2))/3)&amp;"Q"&amp;"-"&amp;YEAR($B$2)</f>
        <v>2Q-2021</v>
      </c>
      <c r="D5" s="431" t="str">
        <f>IF(INT(MONTH($B$2))=3, "4"&amp;"Q"&amp;"-"&amp;YEAR($B$2)-1, IF(INT(MONTH($B$2))=6, "1"&amp;"Q"&amp;"-"&amp;YEAR($B$2), IF(INT(MONTH($B$2))=9, "2"&amp;"Q"&amp;"-"&amp;YEAR($B$2),IF(INT(MONTH($B$2))=12, "3"&amp;"Q"&amp;"-"&amp;YEAR($B$2), 0))))</f>
        <v>1Q-2021</v>
      </c>
      <c r="E5" s="431" t="str">
        <f>IF(INT(MONTH($B$2))=3, "3"&amp;"Q"&amp;"-"&amp;YEAR($B$2)-1, IF(INT(MONTH($B$2))=6, "4"&amp;"Q"&amp;"-"&amp;YEAR($B$2)-1, IF(INT(MONTH($B$2))=9, "1"&amp;"Q"&amp;"-"&amp;YEAR($B$2),IF(INT(MONTH($B$2))=12, "2"&amp;"Q"&amp;"-"&amp;YEAR($B$2), 0))))</f>
        <v>4Q-2020</v>
      </c>
      <c r="F5" s="431" t="str">
        <f>IF(INT(MONTH($B$2))=3, "2"&amp;"Q"&amp;"-"&amp;YEAR($B$2)-1, IF(INT(MONTH($B$2))=6, "3"&amp;"Q"&amp;"-"&amp;YEAR($B$2)-1, IF(INT(MONTH($B$2))=9, "4"&amp;"Q"&amp;"-"&amp;YEAR($B$2)-1,IF(INT(MONTH($B$2))=12, "1"&amp;"Q"&amp;"-"&amp;YEAR($B$2), 0))))</f>
        <v>3Q-2020</v>
      </c>
      <c r="G5" s="431" t="str">
        <f>IF(INT(MONTH($B$2))=3, "1"&amp;"Q"&amp;"-"&amp;YEAR($B$2)-1, IF(INT(MONTH($B$2))=6, "2"&amp;"Q"&amp;"-"&amp;YEAR($B$2)-1, IF(INT(MONTH($B$2))=9, "3"&amp;"Q"&amp;"-"&amp;YEAR($B$2)-1,IF(INT(MONTH($B$2))=12, "4"&amp;"Q"&amp;"-"&amp;YEAR($B$2)-1, 0))))</f>
        <v>2Q-2020</v>
      </c>
    </row>
    <row r="6" spans="1:7" ht="15" customHeight="1">
      <c r="A6" s="361">
        <v>1</v>
      </c>
      <c r="B6" s="418" t="s">
        <v>192</v>
      </c>
      <c r="C6" s="362">
        <f>C7+C9+C10</f>
        <v>53087462.533000007</v>
      </c>
      <c r="D6" s="420">
        <f>D7+D9+D10</f>
        <v>41286902.445</v>
      </c>
      <c r="E6" s="363">
        <f t="shared" ref="E6:G6" si="0">E7+E9+E10</f>
        <v>42830386.494000003</v>
      </c>
      <c r="F6" s="362">
        <f t="shared" si="0"/>
        <v>48523948.344999991</v>
      </c>
      <c r="G6" s="421">
        <f t="shared" si="0"/>
        <v>47027603</v>
      </c>
    </row>
    <row r="7" spans="1:7" ht="15" customHeight="1">
      <c r="A7" s="361">
        <v>1.1000000000000001</v>
      </c>
      <c r="B7" s="364" t="s">
        <v>605</v>
      </c>
      <c r="C7" s="365">
        <v>52361139.533000007</v>
      </c>
      <c r="D7" s="422">
        <v>39842699.844999999</v>
      </c>
      <c r="E7" s="365">
        <v>41330128.294</v>
      </c>
      <c r="F7" s="365">
        <v>46904809.144999988</v>
      </c>
      <c r="G7" s="423">
        <v>45685680</v>
      </c>
    </row>
    <row r="8" spans="1:7" ht="25.5">
      <c r="A8" s="361" t="s">
        <v>251</v>
      </c>
      <c r="B8" s="366" t="s">
        <v>402</v>
      </c>
      <c r="C8" s="365">
        <v>0</v>
      </c>
      <c r="D8" s="422">
        <v>0</v>
      </c>
      <c r="E8" s="365">
        <v>0</v>
      </c>
      <c r="F8" s="365">
        <v>0</v>
      </c>
      <c r="G8" s="423">
        <v>0</v>
      </c>
    </row>
    <row r="9" spans="1:7" ht="15" customHeight="1">
      <c r="A9" s="361">
        <v>1.2</v>
      </c>
      <c r="B9" s="364" t="s">
        <v>22</v>
      </c>
      <c r="C9" s="365">
        <v>156603</v>
      </c>
      <c r="D9" s="422">
        <v>159118</v>
      </c>
      <c r="E9" s="365">
        <v>157766</v>
      </c>
      <c r="F9" s="365">
        <v>157878</v>
      </c>
      <c r="G9" s="423">
        <v>155552</v>
      </c>
    </row>
    <row r="10" spans="1:7" ht="15" customHeight="1">
      <c r="A10" s="361">
        <v>1.3</v>
      </c>
      <c r="B10" s="419" t="s">
        <v>77</v>
      </c>
      <c r="C10" s="365">
        <v>569720</v>
      </c>
      <c r="D10" s="422">
        <v>1285084.6000000001</v>
      </c>
      <c r="E10" s="365">
        <v>1342492.2</v>
      </c>
      <c r="F10" s="365">
        <v>1461261.2</v>
      </c>
      <c r="G10" s="423">
        <v>1186371</v>
      </c>
    </row>
    <row r="11" spans="1:7" ht="15" customHeight="1">
      <c r="A11" s="361">
        <v>2</v>
      </c>
      <c r="B11" s="418" t="s">
        <v>193</v>
      </c>
      <c r="C11" s="365">
        <v>3060146.2058309983</v>
      </c>
      <c r="D11" s="422">
        <v>2799757.8121239999</v>
      </c>
      <c r="E11" s="365">
        <v>2907658.9108784595</v>
      </c>
      <c r="F11" s="365">
        <v>2852648.1626999998</v>
      </c>
      <c r="G11" s="423">
        <v>6364757</v>
      </c>
    </row>
    <row r="12" spans="1:7" ht="15" customHeight="1">
      <c r="A12" s="361">
        <v>3</v>
      </c>
      <c r="B12" s="418" t="s">
        <v>191</v>
      </c>
      <c r="C12" s="365">
        <v>10603091.6875</v>
      </c>
      <c r="D12" s="422">
        <v>10603091.6875</v>
      </c>
      <c r="E12" s="365">
        <v>10603091.6875</v>
      </c>
      <c r="F12" s="365">
        <v>8965463</v>
      </c>
      <c r="G12" s="423">
        <v>8965463</v>
      </c>
    </row>
    <row r="13" spans="1:7" ht="15" customHeight="1" thickBot="1">
      <c r="A13" s="116">
        <v>4</v>
      </c>
      <c r="B13" s="426" t="s">
        <v>252</v>
      </c>
      <c r="C13" s="237">
        <f>C6+C11+C12</f>
        <v>66750700.426331006</v>
      </c>
      <c r="D13" s="424">
        <f>D6+D11+D12</f>
        <v>54689751.944623999</v>
      </c>
      <c r="E13" s="238">
        <f t="shared" ref="E13:G13" si="1">E6+E11+E12</f>
        <v>56341137.09237846</v>
      </c>
      <c r="F13" s="237">
        <f t="shared" si="1"/>
        <v>60342059.507699989</v>
      </c>
      <c r="G13" s="425">
        <f t="shared" si="1"/>
        <v>62357823</v>
      </c>
    </row>
    <row r="14" spans="1:7">
      <c r="B14" s="17"/>
    </row>
    <row r="15" spans="1:7" ht="25.5">
      <c r="B15" s="17" t="s">
        <v>606</v>
      </c>
    </row>
    <row r="16" spans="1:7">
      <c r="B16" s="17"/>
    </row>
    <row r="17" spans="2:2">
      <c r="B17" s="17"/>
    </row>
    <row r="18" spans="2:2">
      <c r="B18" s="1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H37"/>
  <sheetViews>
    <sheetView showGridLines="0" zoomScaleNormal="100" workbookViewId="0">
      <pane xSplit="1" ySplit="4" topLeftCell="B20" activePane="bottomRight" state="frozen"/>
      <selection pane="topRight" activeCell="B1" sqref="B1"/>
      <selection pane="bottomLeft" activeCell="A4" sqref="A4"/>
      <selection pane="bottomRight" activeCell="A5" sqref="A5:C37"/>
    </sheetView>
  </sheetViews>
  <sheetFormatPr defaultRowHeight="15"/>
  <cols>
    <col min="1" max="1" width="9.5703125" style="1" bestFit="1" customWidth="1"/>
    <col min="2" max="2" width="58.7109375" style="1" customWidth="1"/>
    <col min="3" max="3" width="34.28515625" style="1" customWidth="1"/>
  </cols>
  <sheetData>
    <row r="1" spans="1:8">
      <c r="A1" s="1" t="s">
        <v>188</v>
      </c>
      <c r="B1" s="1" t="str">
        <f>Info!C2</f>
        <v>სს სილქ როუდ ბანკი</v>
      </c>
    </row>
    <row r="2" spans="1:8">
      <c r="A2" s="1" t="s">
        <v>189</v>
      </c>
      <c r="B2" s="447">
        <f>'1. key ratios'!B2</f>
        <v>44377</v>
      </c>
    </row>
    <row r="4" spans="1:8" ht="25.5" customHeight="1" thickBot="1">
      <c r="A4" s="213" t="s">
        <v>409</v>
      </c>
      <c r="B4" s="51" t="s">
        <v>149</v>
      </c>
      <c r="C4" s="10"/>
    </row>
    <row r="5" spans="1:8" ht="15.75">
      <c r="A5" s="8"/>
      <c r="B5" s="415" t="s">
        <v>150</v>
      </c>
      <c r="C5" s="428" t="s">
        <v>619</v>
      </c>
    </row>
    <row r="6" spans="1:8">
      <c r="A6" s="606">
        <v>1</v>
      </c>
      <c r="B6" s="607" t="s">
        <v>967</v>
      </c>
      <c r="C6" s="608" t="s">
        <v>968</v>
      </c>
    </row>
    <row r="7" spans="1:8">
      <c r="A7" s="606">
        <v>2</v>
      </c>
      <c r="B7" s="607" t="s">
        <v>969</v>
      </c>
      <c r="C7" s="608" t="s">
        <v>970</v>
      </c>
    </row>
    <row r="8" spans="1:8">
      <c r="A8" s="606">
        <v>3</v>
      </c>
      <c r="B8" s="607" t="s">
        <v>971</v>
      </c>
      <c r="C8" s="608" t="s">
        <v>970</v>
      </c>
    </row>
    <row r="9" spans="1:8">
      <c r="A9" s="606">
        <v>4</v>
      </c>
      <c r="B9" s="607" t="s">
        <v>972</v>
      </c>
      <c r="C9" s="608" t="s">
        <v>970</v>
      </c>
    </row>
    <row r="10" spans="1:8">
      <c r="A10" s="606">
        <v>5</v>
      </c>
      <c r="B10" s="607" t="s">
        <v>973</v>
      </c>
      <c r="C10" s="608" t="s">
        <v>974</v>
      </c>
    </row>
    <row r="11" spans="1:8">
      <c r="A11" s="606">
        <v>6</v>
      </c>
      <c r="B11" s="607"/>
      <c r="C11" s="608"/>
    </row>
    <row r="12" spans="1:8">
      <c r="A12" s="606">
        <v>7</v>
      </c>
      <c r="B12" s="607"/>
      <c r="C12" s="608"/>
      <c r="H12" s="2"/>
    </row>
    <row r="13" spans="1:8">
      <c r="A13" s="606">
        <v>8</v>
      </c>
      <c r="B13" s="607"/>
      <c r="C13" s="608"/>
    </row>
    <row r="14" spans="1:8">
      <c r="A14" s="606">
        <v>9</v>
      </c>
      <c r="B14" s="607"/>
      <c r="C14" s="608"/>
    </row>
    <row r="15" spans="1:8">
      <c r="A15" s="606">
        <v>10</v>
      </c>
      <c r="B15" s="607"/>
      <c r="C15" s="608"/>
    </row>
    <row r="16" spans="1:8">
      <c r="A16" s="606"/>
      <c r="B16" s="661"/>
      <c r="C16" s="662"/>
    </row>
    <row r="17" spans="1:3" ht="60">
      <c r="A17" s="606"/>
      <c r="B17" s="609" t="s">
        <v>151</v>
      </c>
      <c r="C17" s="429" t="s">
        <v>620</v>
      </c>
    </row>
    <row r="18" spans="1:3" ht="15.75">
      <c r="A18" s="606">
        <v>1</v>
      </c>
      <c r="B18" s="610" t="s">
        <v>975</v>
      </c>
      <c r="C18" s="611" t="s">
        <v>976</v>
      </c>
    </row>
    <row r="19" spans="1:3" ht="15.75">
      <c r="A19" s="606">
        <v>2</v>
      </c>
      <c r="B19" s="610" t="s">
        <v>977</v>
      </c>
      <c r="C19" s="611" t="s">
        <v>978</v>
      </c>
    </row>
    <row r="20" spans="1:3" ht="15.75">
      <c r="A20" s="606">
        <v>3</v>
      </c>
      <c r="B20" s="610" t="s">
        <v>979</v>
      </c>
      <c r="C20" s="611" t="s">
        <v>980</v>
      </c>
    </row>
    <row r="21" spans="1:3" ht="15.75">
      <c r="A21" s="606">
        <v>4</v>
      </c>
      <c r="B21" s="610"/>
      <c r="C21" s="611"/>
    </row>
    <row r="22" spans="1:3" ht="15.75">
      <c r="A22" s="606">
        <v>5</v>
      </c>
      <c r="B22" s="610"/>
      <c r="C22" s="611"/>
    </row>
    <row r="23" spans="1:3" ht="15.75">
      <c r="A23" s="606">
        <v>6</v>
      </c>
      <c r="B23" s="610"/>
      <c r="C23" s="611"/>
    </row>
    <row r="24" spans="1:3" ht="15.75">
      <c r="A24" s="606">
        <v>7</v>
      </c>
      <c r="B24" s="610"/>
      <c r="C24" s="611"/>
    </row>
    <row r="25" spans="1:3" ht="15.75">
      <c r="A25" s="606">
        <v>8</v>
      </c>
      <c r="B25" s="610"/>
      <c r="C25" s="611"/>
    </row>
    <row r="26" spans="1:3" ht="15.75">
      <c r="A26" s="606">
        <v>9</v>
      </c>
      <c r="B26" s="610"/>
      <c r="C26" s="611"/>
    </row>
    <row r="27" spans="1:3" ht="15.75" customHeight="1">
      <c r="A27" s="606">
        <v>10</v>
      </c>
      <c r="B27" s="610"/>
      <c r="C27" s="427"/>
    </row>
    <row r="28" spans="1:3" ht="15.75" customHeight="1">
      <c r="A28" s="606"/>
      <c r="B28" s="610"/>
      <c r="C28" s="21"/>
    </row>
    <row r="29" spans="1:3" ht="30" customHeight="1">
      <c r="A29" s="606"/>
      <c r="B29" s="663" t="s">
        <v>152</v>
      </c>
      <c r="C29" s="664"/>
    </row>
    <row r="30" spans="1:3">
      <c r="A30" s="606">
        <v>1</v>
      </c>
      <c r="B30" s="607" t="s">
        <v>981</v>
      </c>
      <c r="C30" s="612">
        <v>0.99993949999999998</v>
      </c>
    </row>
    <row r="31" spans="1:3" ht="15.75" customHeight="1">
      <c r="A31" s="606"/>
      <c r="B31" s="607"/>
      <c r="C31" s="613"/>
    </row>
    <row r="32" spans="1:3" ht="29.25" customHeight="1">
      <c r="A32" s="606"/>
      <c r="B32" s="663" t="s">
        <v>272</v>
      </c>
      <c r="C32" s="664"/>
    </row>
    <row r="33" spans="1:3">
      <c r="A33" s="606">
        <v>1</v>
      </c>
      <c r="B33" s="607" t="s">
        <v>981</v>
      </c>
      <c r="C33" s="614">
        <v>0.99993949999999998</v>
      </c>
    </row>
    <row r="34" spans="1:3">
      <c r="A34" s="615">
        <v>1.1000000000000001</v>
      </c>
      <c r="B34" s="616" t="s">
        <v>982</v>
      </c>
      <c r="C34" s="617">
        <v>0.61899999999999999</v>
      </c>
    </row>
    <row r="35" spans="1:3">
      <c r="A35" s="615">
        <v>1.2</v>
      </c>
      <c r="B35" s="616" t="s">
        <v>983</v>
      </c>
      <c r="C35" s="617">
        <v>0.2858</v>
      </c>
    </row>
    <row r="36" spans="1:3">
      <c r="A36" s="615">
        <v>1.3</v>
      </c>
      <c r="B36" s="616" t="s">
        <v>972</v>
      </c>
      <c r="C36" s="617">
        <v>9.5200000000000007E-2</v>
      </c>
    </row>
    <row r="37" spans="1:3" ht="16.5" thickBot="1">
      <c r="A37" s="11"/>
      <c r="B37" s="52"/>
      <c r="C37" s="618"/>
    </row>
  </sheetData>
  <mergeCells count="3">
    <mergeCell ref="B16:C16"/>
    <mergeCell ref="B32:C32"/>
    <mergeCell ref="B29:C29"/>
  </mergeCells>
  <dataValidations count="1">
    <dataValidation type="list" allowBlank="1" showInputMessage="1" showErrorMessage="1" sqref="C6:C15" xr:uid="{9BBCBE11-95E6-4512-A2D9-15277FFDF573}">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sheetPr>
  <dimension ref="A1:G37"/>
  <sheetViews>
    <sheetView zoomScaleNormal="100" workbookViewId="0">
      <pane xSplit="1" ySplit="5" topLeftCell="B6" activePane="bottomRight" state="frozen"/>
      <selection activeCell="H6" sqref="H6"/>
      <selection pane="topRight" activeCell="H6" sqref="H6"/>
      <selection pane="bottomLeft" activeCell="H6" sqref="H6"/>
      <selection pane="bottomRight" activeCell="E21" sqref="C8:E21"/>
    </sheetView>
  </sheetViews>
  <sheetFormatPr defaultRowHeight="15"/>
  <cols>
    <col min="1" max="1" width="9.5703125" style="1" bestFit="1" customWidth="1"/>
    <col min="2" max="2" width="47.5703125" style="1" customWidth="1"/>
    <col min="3" max="3" width="28" style="1" customWidth="1"/>
    <col min="4" max="4" width="22.42578125" style="1" customWidth="1"/>
    <col min="5" max="5" width="18.7109375" style="1" customWidth="1"/>
    <col min="6" max="6" width="12" bestFit="1" customWidth="1"/>
    <col min="7" max="7" width="12.5703125" bestFit="1" customWidth="1"/>
  </cols>
  <sheetData>
    <row r="1" spans="1:5" ht="15.75">
      <c r="A1" s="13" t="s">
        <v>188</v>
      </c>
      <c r="B1" s="12" t="str">
        <f>Info!C2</f>
        <v>სს სილქ როუდ ბანკი</v>
      </c>
    </row>
    <row r="2" spans="1:5" s="13" customFormat="1" ht="15.75" customHeight="1">
      <c r="A2" s="13" t="s">
        <v>189</v>
      </c>
      <c r="B2" s="447">
        <f>'1. key ratios'!B2</f>
        <v>44377</v>
      </c>
    </row>
    <row r="3" spans="1:5" s="13" customFormat="1" ht="15.75" customHeight="1"/>
    <row r="4" spans="1:5" s="13" customFormat="1" ht="15.75" customHeight="1" thickBot="1">
      <c r="A4" s="214" t="s">
        <v>410</v>
      </c>
      <c r="B4" s="215" t="s">
        <v>262</v>
      </c>
      <c r="C4" s="169"/>
      <c r="D4" s="169"/>
      <c r="E4" s="170" t="s">
        <v>93</v>
      </c>
    </row>
    <row r="5" spans="1:5" s="104" customFormat="1" ht="17.649999999999999" customHeight="1">
      <c r="A5" s="332"/>
      <c r="B5" s="333"/>
      <c r="C5" s="168" t="s">
        <v>0</v>
      </c>
      <c r="D5" s="168" t="s">
        <v>1</v>
      </c>
      <c r="E5" s="334" t="s">
        <v>2</v>
      </c>
    </row>
    <row r="6" spans="1:5" ht="14.65" customHeight="1">
      <c r="A6" s="335"/>
      <c r="B6" s="665" t="s">
        <v>231</v>
      </c>
      <c r="C6" s="665" t="s">
        <v>230</v>
      </c>
      <c r="D6" s="666" t="s">
        <v>229</v>
      </c>
      <c r="E6" s="667"/>
    </row>
    <row r="7" spans="1:5" ht="99.6" customHeight="1">
      <c r="A7" s="335"/>
      <c r="B7" s="665"/>
      <c r="C7" s="665"/>
      <c r="D7" s="330" t="s">
        <v>228</v>
      </c>
      <c r="E7" s="331" t="s">
        <v>522</v>
      </c>
    </row>
    <row r="8" spans="1:5">
      <c r="A8" s="336">
        <v>1</v>
      </c>
      <c r="B8" s="337" t="s">
        <v>154</v>
      </c>
      <c r="C8" s="338">
        <v>1666139.92</v>
      </c>
      <c r="D8" s="338"/>
      <c r="E8" s="339">
        <f>C8-D8</f>
        <v>1666139.92</v>
      </c>
    </row>
    <row r="9" spans="1:5">
      <c r="A9" s="336">
        <v>2</v>
      </c>
      <c r="B9" s="337" t="s">
        <v>155</v>
      </c>
      <c r="C9" s="338">
        <v>9576352.4000000004</v>
      </c>
      <c r="D9" s="338"/>
      <c r="E9" s="339">
        <f t="shared" ref="E9:E20" si="0">C9-D9</f>
        <v>9576352.4000000004</v>
      </c>
    </row>
    <row r="10" spans="1:5">
      <c r="A10" s="336">
        <v>3</v>
      </c>
      <c r="B10" s="337" t="s">
        <v>227</v>
      </c>
      <c r="C10" s="338">
        <v>12062978.050000001</v>
      </c>
      <c r="D10" s="338"/>
      <c r="E10" s="339">
        <f t="shared" si="0"/>
        <v>12062978.050000001</v>
      </c>
    </row>
    <row r="11" spans="1:5">
      <c r="A11" s="336">
        <v>4</v>
      </c>
      <c r="B11" s="337" t="s">
        <v>185</v>
      </c>
      <c r="C11" s="338">
        <v>0</v>
      </c>
      <c r="D11" s="338"/>
      <c r="E11" s="339">
        <f t="shared" si="0"/>
        <v>0</v>
      </c>
    </row>
    <row r="12" spans="1:5">
      <c r="A12" s="336">
        <v>5</v>
      </c>
      <c r="B12" s="337" t="s">
        <v>157</v>
      </c>
      <c r="C12" s="338">
        <v>39931437.770000003</v>
      </c>
      <c r="D12" s="338"/>
      <c r="E12" s="339">
        <f t="shared" si="0"/>
        <v>39931437.770000003</v>
      </c>
    </row>
    <row r="13" spans="1:5">
      <c r="A13" s="336">
        <v>6.1</v>
      </c>
      <c r="B13" s="337" t="s">
        <v>158</v>
      </c>
      <c r="C13" s="340">
        <v>12407773.890000001</v>
      </c>
      <c r="D13" s="338"/>
      <c r="E13" s="339">
        <f t="shared" si="0"/>
        <v>12407773.890000001</v>
      </c>
    </row>
    <row r="14" spans="1:5">
      <c r="A14" s="336">
        <v>6.2</v>
      </c>
      <c r="B14" s="341" t="s">
        <v>159</v>
      </c>
      <c r="C14" s="340">
        <v>-1370990.72397401</v>
      </c>
      <c r="D14" s="338"/>
      <c r="E14" s="339">
        <f t="shared" si="0"/>
        <v>-1370990.72397401</v>
      </c>
    </row>
    <row r="15" spans="1:5">
      <c r="A15" s="336">
        <v>6</v>
      </c>
      <c r="B15" s="337" t="s">
        <v>226</v>
      </c>
      <c r="C15" s="338">
        <v>11036783.166025991</v>
      </c>
      <c r="D15" s="338"/>
      <c r="E15" s="339">
        <f t="shared" si="0"/>
        <v>11036783.166025991</v>
      </c>
    </row>
    <row r="16" spans="1:5">
      <c r="A16" s="336">
        <v>7</v>
      </c>
      <c r="B16" s="337" t="s">
        <v>161</v>
      </c>
      <c r="C16" s="338">
        <v>1218115.7</v>
      </c>
      <c r="D16" s="338"/>
      <c r="E16" s="339">
        <f t="shared" si="0"/>
        <v>1218115.7</v>
      </c>
    </row>
    <row r="17" spans="1:7">
      <c r="A17" s="336">
        <v>8</v>
      </c>
      <c r="B17" s="337" t="s">
        <v>162</v>
      </c>
      <c r="C17" s="338">
        <v>280730.19</v>
      </c>
      <c r="D17" s="338"/>
      <c r="E17" s="339">
        <f t="shared" si="0"/>
        <v>280730.19</v>
      </c>
      <c r="F17" s="3"/>
      <c r="G17" s="3"/>
    </row>
    <row r="18" spans="1:7">
      <c r="A18" s="336">
        <v>9</v>
      </c>
      <c r="B18" s="337" t="s">
        <v>163</v>
      </c>
      <c r="C18" s="338">
        <v>20000</v>
      </c>
      <c r="D18" s="338"/>
      <c r="E18" s="339">
        <f t="shared" si="0"/>
        <v>20000</v>
      </c>
      <c r="G18" s="3"/>
    </row>
    <row r="19" spans="1:7" ht="25.5">
      <c r="A19" s="336">
        <v>10</v>
      </c>
      <c r="B19" s="337" t="s">
        <v>164</v>
      </c>
      <c r="C19" s="338">
        <v>15120328.160000002</v>
      </c>
      <c r="D19" s="338">
        <v>276624.43999999994</v>
      </c>
      <c r="E19" s="339">
        <f t="shared" si="0"/>
        <v>14843703.720000003</v>
      </c>
      <c r="G19" s="3"/>
    </row>
    <row r="20" spans="1:7">
      <c r="A20" s="336">
        <v>11</v>
      </c>
      <c r="B20" s="337" t="s">
        <v>165</v>
      </c>
      <c r="C20" s="338">
        <v>6009624.7599999998</v>
      </c>
      <c r="D20" s="338"/>
      <c r="E20" s="339">
        <f t="shared" si="0"/>
        <v>6009624.7599999998</v>
      </c>
    </row>
    <row r="21" spans="1:7" ht="39" thickBot="1">
      <c r="A21" s="342"/>
      <c r="B21" s="343" t="s">
        <v>485</v>
      </c>
      <c r="C21" s="285">
        <f>SUM(C8:C12, C15:C20)</f>
        <v>96922490.116025999</v>
      </c>
      <c r="D21" s="285">
        <f>SUM(D8:D12, D15:D20)</f>
        <v>276624.43999999994</v>
      </c>
      <c r="E21" s="344">
        <f>SUM(E8:E12, E15:E20)</f>
        <v>96645865.676026002</v>
      </c>
    </row>
    <row r="22" spans="1:7">
      <c r="A22"/>
      <c r="B22"/>
      <c r="C22"/>
      <c r="D22"/>
      <c r="E22"/>
    </row>
    <row r="23" spans="1:7">
      <c r="A23"/>
      <c r="B23"/>
      <c r="C23"/>
      <c r="D23"/>
      <c r="E23"/>
    </row>
    <row r="25" spans="1:7" s="1" customFormat="1">
      <c r="B25" s="54"/>
      <c r="F25"/>
      <c r="G25"/>
    </row>
    <row r="26" spans="1:7" s="1" customFormat="1">
      <c r="B26" s="55"/>
      <c r="F26"/>
      <c r="G26"/>
    </row>
    <row r="27" spans="1:7" s="1" customFormat="1">
      <c r="B27" s="54"/>
      <c r="F27"/>
      <c r="G27"/>
    </row>
    <row r="28" spans="1:7" s="1" customFormat="1">
      <c r="B28" s="54"/>
      <c r="F28"/>
      <c r="G28"/>
    </row>
    <row r="29" spans="1:7" s="1" customFormat="1">
      <c r="B29" s="54"/>
      <c r="F29"/>
      <c r="G29"/>
    </row>
    <row r="30" spans="1:7" s="1" customFormat="1">
      <c r="B30" s="54"/>
      <c r="F30"/>
      <c r="G30"/>
    </row>
    <row r="31" spans="1:7" s="1" customFormat="1">
      <c r="B31" s="54"/>
      <c r="F31"/>
      <c r="G31"/>
    </row>
    <row r="32" spans="1:7" s="1" customFormat="1">
      <c r="B32" s="55"/>
      <c r="F32"/>
      <c r="G32"/>
    </row>
    <row r="33" spans="2:7" s="1" customFormat="1">
      <c r="B33" s="55"/>
      <c r="F33"/>
      <c r="G33"/>
    </row>
    <row r="34" spans="2:7" s="1" customFormat="1">
      <c r="B34" s="55"/>
      <c r="F34"/>
      <c r="G34"/>
    </row>
    <row r="35" spans="2:7" s="1" customFormat="1">
      <c r="B35" s="55"/>
      <c r="F35"/>
      <c r="G35"/>
    </row>
    <row r="36" spans="2:7" s="1" customFormat="1">
      <c r="B36" s="55"/>
      <c r="F36"/>
      <c r="G36"/>
    </row>
    <row r="37" spans="2:7" s="1" customFormat="1">
      <c r="B37" s="55"/>
      <c r="F37"/>
      <c r="G37"/>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I33"/>
  <sheetViews>
    <sheetView zoomScale="85" zoomScaleNormal="85" workbookViewId="0">
      <pane xSplit="1" ySplit="4" topLeftCell="B5" activePane="bottomRight" state="frozen"/>
      <selection activeCell="H6" sqref="H6"/>
      <selection pane="topRight" activeCell="H6" sqref="H6"/>
      <selection pane="bottomLeft" activeCell="H6" sqref="H6"/>
      <selection pane="bottomRight" activeCell="C7" sqref="C7"/>
    </sheetView>
  </sheetViews>
  <sheetFormatPr defaultRowHeight="15" outlineLevelRow="1"/>
  <cols>
    <col min="1" max="1" width="9.5703125" style="1" bestFit="1" customWidth="1"/>
    <col min="2" max="2" width="114.28515625" style="1" customWidth="1"/>
    <col min="3" max="3" width="18.7109375" customWidth="1"/>
    <col min="4" max="4" width="25.42578125" customWidth="1"/>
    <col min="5" max="5" width="24.28515625" customWidth="1"/>
    <col min="6" max="6" width="24" customWidth="1"/>
    <col min="7" max="7" width="10" bestFit="1" customWidth="1"/>
    <col min="8" max="8" width="12" bestFit="1" customWidth="1"/>
    <col min="9" max="9" width="12.5703125" bestFit="1" customWidth="1"/>
  </cols>
  <sheetData>
    <row r="1" spans="1:6" ht="15.75">
      <c r="A1" s="13" t="s">
        <v>188</v>
      </c>
      <c r="B1" s="12" t="str">
        <f>Info!C2</f>
        <v>სს სილქ როუდ ბანკი</v>
      </c>
    </row>
    <row r="2" spans="1:6" s="13" customFormat="1" ht="15.75" customHeight="1">
      <c r="A2" s="13" t="s">
        <v>189</v>
      </c>
      <c r="B2" s="447">
        <f>'1. key ratios'!B2</f>
        <v>44377</v>
      </c>
      <c r="C2"/>
      <c r="D2"/>
      <c r="E2"/>
      <c r="F2"/>
    </row>
    <row r="3" spans="1:6" s="13" customFormat="1" ht="15.75" customHeight="1">
      <c r="C3"/>
      <c r="D3"/>
      <c r="E3"/>
      <c r="F3"/>
    </row>
    <row r="4" spans="1:6" s="13" customFormat="1" ht="26.25" thickBot="1">
      <c r="A4" s="13" t="s">
        <v>411</v>
      </c>
      <c r="B4" s="176" t="s">
        <v>265</v>
      </c>
      <c r="C4" s="170" t="s">
        <v>93</v>
      </c>
      <c r="D4"/>
      <c r="E4"/>
      <c r="F4"/>
    </row>
    <row r="5" spans="1:6" ht="26.25">
      <c r="A5" s="171">
        <v>1</v>
      </c>
      <c r="B5" s="172" t="s">
        <v>433</v>
      </c>
      <c r="C5" s="239">
        <f>'7. LI1'!E21</f>
        <v>96645865.676026002</v>
      </c>
    </row>
    <row r="6" spans="1:6">
      <c r="A6" s="103">
        <v>2.1</v>
      </c>
      <c r="B6" s="178" t="s">
        <v>266</v>
      </c>
      <c r="C6" s="240">
        <v>240254.98</v>
      </c>
    </row>
    <row r="7" spans="1:6" s="2" customFormat="1" ht="25.5" outlineLevel="1">
      <c r="A7" s="177">
        <v>2.2000000000000002</v>
      </c>
      <c r="B7" s="173" t="s">
        <v>267</v>
      </c>
      <c r="C7" s="241">
        <v>6363900</v>
      </c>
    </row>
    <row r="8" spans="1:6" s="2" customFormat="1" ht="26.25">
      <c r="A8" s="177">
        <v>3</v>
      </c>
      <c r="B8" s="174" t="s">
        <v>434</v>
      </c>
      <c r="C8" s="242">
        <f>SUM(C5:C7)</f>
        <v>103250020.65602601</v>
      </c>
    </row>
    <row r="9" spans="1:6">
      <c r="A9" s="103">
        <v>4</v>
      </c>
      <c r="B9" s="181" t="s">
        <v>263</v>
      </c>
      <c r="C9" s="240">
        <v>185878.77</v>
      </c>
    </row>
    <row r="10" spans="1:6" s="2" customFormat="1" ht="25.5" outlineLevel="1">
      <c r="A10" s="177">
        <v>5.0999999999999996</v>
      </c>
      <c r="B10" s="173" t="s">
        <v>273</v>
      </c>
      <c r="C10" s="241">
        <v>-83651.98000000001</v>
      </c>
    </row>
    <row r="11" spans="1:6" s="2" customFormat="1" ht="25.5" outlineLevel="1">
      <c r="A11" s="177">
        <v>5.2</v>
      </c>
      <c r="B11" s="173" t="s">
        <v>274</v>
      </c>
      <c r="C11" s="241">
        <v>-5794180</v>
      </c>
    </row>
    <row r="12" spans="1:6" s="2" customFormat="1">
      <c r="A12" s="177">
        <v>6</v>
      </c>
      <c r="B12" s="179" t="s">
        <v>607</v>
      </c>
      <c r="C12" s="241">
        <v>206445.44</v>
      </c>
    </row>
    <row r="13" spans="1:6" s="2" customFormat="1" ht="15.75" thickBot="1">
      <c r="A13" s="180">
        <v>7</v>
      </c>
      <c r="B13" s="175" t="s">
        <v>264</v>
      </c>
      <c r="C13" s="243">
        <f>SUM(C8:C12)</f>
        <v>97764512.886025995</v>
      </c>
    </row>
    <row r="15" spans="1:6" ht="26.25">
      <c r="B15" s="17" t="s">
        <v>608</v>
      </c>
    </row>
    <row r="17" spans="2:9" s="1" customFormat="1">
      <c r="B17" s="56"/>
      <c r="C17"/>
      <c r="D17"/>
      <c r="E17"/>
      <c r="F17"/>
      <c r="G17"/>
      <c r="H17"/>
      <c r="I17"/>
    </row>
    <row r="18" spans="2:9" s="1" customFormat="1">
      <c r="B18" s="53"/>
      <c r="C18"/>
      <c r="D18"/>
      <c r="E18"/>
      <c r="F18"/>
      <c r="G18"/>
      <c r="H18"/>
      <c r="I18"/>
    </row>
    <row r="19" spans="2:9" s="1" customFormat="1">
      <c r="B19" s="53"/>
      <c r="C19"/>
      <c r="D19"/>
      <c r="E19"/>
      <c r="F19"/>
      <c r="G19"/>
      <c r="H19"/>
      <c r="I19"/>
    </row>
    <row r="20" spans="2:9" s="1" customFormat="1">
      <c r="B20" s="55"/>
      <c r="C20"/>
      <c r="D20"/>
      <c r="E20"/>
      <c r="F20"/>
      <c r="G20"/>
      <c r="H20"/>
      <c r="I20"/>
    </row>
    <row r="21" spans="2:9" s="1" customFormat="1">
      <c r="B21" s="54"/>
      <c r="C21"/>
      <c r="D21"/>
      <c r="E21"/>
      <c r="F21"/>
      <c r="G21"/>
      <c r="H21"/>
      <c r="I21"/>
    </row>
    <row r="22" spans="2:9" s="1" customFormat="1">
      <c r="B22" s="55"/>
      <c r="C22"/>
      <c r="D22"/>
      <c r="E22"/>
      <c r="F22"/>
      <c r="G22"/>
      <c r="H22"/>
      <c r="I22"/>
    </row>
    <row r="23" spans="2:9" s="1" customFormat="1">
      <c r="B23" s="54"/>
      <c r="C23"/>
      <c r="D23"/>
      <c r="E23"/>
      <c r="F23"/>
      <c r="G23"/>
      <c r="H23"/>
      <c r="I23"/>
    </row>
    <row r="24" spans="2:9" s="1" customFormat="1">
      <c r="B24" s="54"/>
      <c r="C24"/>
      <c r="D24"/>
      <c r="E24"/>
      <c r="F24"/>
      <c r="G24"/>
      <c r="H24"/>
      <c r="I24"/>
    </row>
    <row r="25" spans="2:9" s="1" customFormat="1">
      <c r="B25" s="54"/>
      <c r="C25"/>
      <c r="D25"/>
      <c r="E25"/>
      <c r="F25"/>
      <c r="G25"/>
      <c r="H25"/>
      <c r="I25"/>
    </row>
    <row r="26" spans="2:9" s="1" customFormat="1">
      <c r="B26" s="54"/>
      <c r="C26"/>
      <c r="D26"/>
      <c r="E26"/>
      <c r="F26"/>
      <c r="G26"/>
      <c r="H26"/>
      <c r="I26"/>
    </row>
    <row r="27" spans="2:9" s="1" customFormat="1">
      <c r="B27" s="54"/>
      <c r="C27"/>
      <c r="D27"/>
      <c r="E27"/>
      <c r="F27"/>
      <c r="G27"/>
      <c r="H27"/>
      <c r="I27"/>
    </row>
    <row r="28" spans="2:9" s="1" customFormat="1">
      <c r="B28" s="55"/>
      <c r="C28"/>
      <c r="D28"/>
      <c r="E28"/>
      <c r="F28"/>
      <c r="G28"/>
      <c r="H28"/>
      <c r="I28"/>
    </row>
    <row r="29" spans="2:9" s="1" customFormat="1">
      <c r="B29" s="55"/>
      <c r="C29"/>
      <c r="D29"/>
      <c r="E29"/>
      <c r="F29"/>
      <c r="G29"/>
      <c r="H29"/>
      <c r="I29"/>
    </row>
    <row r="30" spans="2:9" s="1" customFormat="1">
      <c r="B30" s="55"/>
      <c r="C30"/>
      <c r="D30"/>
      <c r="E30"/>
      <c r="F30"/>
      <c r="G30"/>
      <c r="H30"/>
      <c r="I30"/>
    </row>
    <row r="31" spans="2:9" s="1" customFormat="1">
      <c r="B31" s="55"/>
      <c r="C31"/>
      <c r="D31"/>
      <c r="E31"/>
      <c r="F31"/>
      <c r="G31"/>
      <c r="H31"/>
      <c r="I31"/>
    </row>
    <row r="32" spans="2:9" s="1" customFormat="1">
      <c r="B32" s="55"/>
      <c r="C32"/>
      <c r="D32"/>
      <c r="E32"/>
      <c r="F32"/>
      <c r="G32"/>
      <c r="H32"/>
      <c r="I32"/>
    </row>
    <row r="33" spans="2:9" s="1" customFormat="1">
      <c r="B33" s="55"/>
      <c r="C33"/>
      <c r="D33"/>
      <c r="E33"/>
      <c r="F33"/>
      <c r="G33"/>
      <c r="H33"/>
      <c r="I33"/>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j+wI7LNiA8OrCo5eZa7Ukke6m2hSBoq8xFRUkqNha/0=</DigestValue>
    </Reference>
    <Reference Type="http://www.w3.org/2000/09/xmldsig#Object" URI="#idOfficeObject">
      <DigestMethod Algorithm="http://www.w3.org/2001/04/xmlenc#sha256"/>
      <DigestValue>ZuDjrYHCsu1xJkXW+8nWeTfDKF216ht03Te55FXXkzA=</DigestValue>
    </Reference>
    <Reference Type="http://uri.etsi.org/01903#SignedProperties" URI="#idSignedProperties">
      <Transforms>
        <Transform Algorithm="http://www.w3.org/TR/2001/REC-xml-c14n-20010315"/>
      </Transforms>
      <DigestMethod Algorithm="http://www.w3.org/2001/04/xmlenc#sha256"/>
      <DigestValue>XPKhLsgzBIq5DbiM5pFpK5OXzSsAfMmjPEkLFwZnWW4=</DigestValue>
    </Reference>
  </SignedInfo>
  <SignatureValue>tkon87bwaW0BqUqgTzSRo4jez1SGmE9OlGwtEPn0YfR2LrvPb2iheeXvDPyBFdJeJo7JM4ZeRPz7
gU/uGUYignTYHWLIDdSfSQ5a2THx+IxxkCc4yzZMtcKfIS6Ns4w/50lzc/krBxkyWflRf5cuGIyY
YCd8hP6Yayij7OpISYTebI3GIrsG0hMuIVK83SEBAT7NqrztWLHOrAgNeCr+ulm6eDu942Z2nQAU
m7rw2zT6YEt/1Luui+xyDH/jhOyDgCIs5VAXQ1MwsFRjw/WnVXe0NMDYCj/RMmJlO+VJLowZVaNz
NChtffv6TMIb7bRj0nx7o+61C8fOLuP+kw9TZQ==</SignatureValue>
  <KeyInfo>
    <X509Data>
      <X509Certificate>MIIGVTCCBT2gAwIBAgIKLMXT7wADAAHiHjANBgkqhkiG9w0BAQsFADBKMRIwEAYKCZImiZPyLGQBGRYCZ2UxEzARBgoJkiaJk/IsZAEZFgNuYmcxHzAdBgNVBAMTFk5CRyBDbGFzcyAyIElOVCBTdWIgQ0EwHhcNMjEwNzA3MDkxMjIyWhcNMjMwNzA3MDkxMjIyWjBTMSswKQYDVQQKEyJKb2ludCBTdG9jayBDb21wYW55IFNpbGsgUm9hZCBCYW5rMSQwIgYDVQQDExtCQlQgLSBJcm1hIFBvdHNraHZlcmFzaHZpbGkwggEiMA0GCSqGSIb3DQEBAQUAA4IBDwAwggEKAoIBAQDGSxGuG2Fn0zV+dbnWNZKjrzIaR0PRq8abHf6SbqDAJ5VVKQtyrfyQaydR+aO3gVUpuCx3aKRRVZR+L8rW2wbX5nCuOfmMKDUYBtQ/D2s3XgSHr76WcgYFgyXd6/YASJTAyFV82bnL8FCd19qra1RId2D5oyUUg/VvEZj+vQT+KUWw9dzQWifItDn8czZDumIQm8GbL20dlO6ZXFgQ/h9QWTFFZw5C9MeSGDC8+YCrH2sPKbT1rWnajeCt4pJA6Q9JeW5pQKfsFGGSSR7cgy5DXRQNTK0JMoUQnd3sNMJvB/QGMIpbcG3pw89lkBeK5GZaGfFQertRZ+Yjv5aeUrbNAgMBAAGjggMyMIIDLjA8BgkrBgEEAYI3FQcELzAtBiUrBgEEAYI3FQjmsmCDjfVEhoGZCYO4oUqDvoRxBIPEkTOEg4hdAgFkAgEjMB0GA1UdJQQWMBQGCCsGAQUFBwMCBggrBgEFBQcDBDALBgNVHQ8EBAMCB4AwJwYJKwYBBAGCNxUKBBowGDAKBggrBgEFBQcDAjAKBggrBgEFBQcDBDAdBgNVHQ4EFgQUUywCuBYg4VOpH+CXvYR9o7wZICswHwYDVR0jBBgwFoAUwy7SL/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YmFzZT9vYmplY3RDbGFzcz1jZXJ0aWZpY2F0aW9uQXV0aG9yaXR5MF0GCCsGAQUFBzAChlFodHRwOi8vY3JsLm5iZy5nb3YuZ2UvY2EvbmJnLXN1YkNBLm5iZy5nZV9OQkclMjBDbGFzcyUyMDIlMjBJTlQlMjBTdWIlMjBDQSgzKS5jcnQwDQYJKoZIhvcNAQELBQADggEBAIhO8aNgaIFzsd0k36Y4p0jTIH8pq+qzz+1Isx/tJDBZFAyjWfMsbaStQR1FzIiU5fX8l206et3h36zRUm1gP9+P8hwW6kU75Zu5DNWXP4dHhDguUQauSPA3gXXVYxql8QxJ2HuxzSg2nAm8T481OkeUyfZ4z531oCUtNiL661clDGlhq9w/gVzgYPaoRI6dpaE6t3ZZAGQwGc45ra3RpNdxkM5h1uIs/KIxLNDEXlSb+mWtMeUCCT6BW/2w0jWIoMAVCWJ4mOAMw/dR20cNzKevghsNX29VVaS5sDYa0oz7nUqN0SMox5de8dvx6yuGBrsDvAX4Te4EOgvbY2pPKw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ANunNyh5I7Qkrn19sKZYPqol+TaxS6HRzm8ayUUX5PU=</DigestValue>
      </Reference>
      <Reference URI="/xl/drawings/drawing1.xml?ContentType=application/vnd.openxmlformats-officedocument.drawing+xml">
        <DigestMethod Algorithm="http://www.w3.org/2001/04/xmlenc#sha256"/>
        <DigestValue>zUMwFaDZsFdlZu2ihqSvTSAfvXIHeFO0bBz+FhEuCGk=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l5yDl2f4TmYCRNHJF9b3zQw0JsBmaPUJRpXswoVlhm0=</DigestValue>
      </Reference>
      <Reference URI="/xl/externalLinks/externalLink2.xml?ContentType=application/vnd.openxmlformats-officedocument.spreadsheetml.externalLink+xml">
        <DigestMethod Algorithm="http://www.w3.org/2001/04/xmlenc#sha256"/>
        <DigestValue>TbdKtlnI53gNtc08tQCZT73xQX+A79+p+mlNCXSsaTE=</DigestValue>
      </Reference>
      <Reference URI="/xl/externalLinks/externalLink3.xml?ContentType=application/vnd.openxmlformats-officedocument.spreadsheetml.externalLink+xml">
        <DigestMethod Algorithm="http://www.w3.org/2001/04/xmlenc#sha256"/>
        <DigestValue>Pm9glGcq5uLC+iQO5PWPO1RxTb84Y5fwanBcRLRtMC4=</DigestValue>
      </Reference>
      <Reference URI="/xl/printerSettings/printerSettings1.bin?ContentType=application/vnd.openxmlformats-officedocument.spreadsheetml.printerSettings">
        <DigestMethod Algorithm="http://www.w3.org/2001/04/xmlenc#sha256"/>
        <DigestValue>ze+MZOtihPj9dKeV/Dz5QESpeY6Fdwmnkxhrh69STxA=</DigestValue>
      </Reference>
      <Reference URI="/xl/printerSettings/printerSettings10.bin?ContentType=application/vnd.openxmlformats-officedocument.spreadsheetml.printerSettings">
        <DigestMethod Algorithm="http://www.w3.org/2001/04/xmlenc#sha256"/>
        <DigestValue>2m6CW85rBYKpJKifjkFVt0n58BwBksWMXfva2VqaA+I=</DigestValue>
      </Reference>
      <Reference URI="/xl/printerSettings/printerSettings11.bin?ContentType=application/vnd.openxmlformats-officedocument.spreadsheetml.printerSettings">
        <DigestMethod Algorithm="http://www.w3.org/2001/04/xmlenc#sha256"/>
        <DigestValue>p15fOjzmBTLGI8Klf+TI4woTVTHX8Q0l14vNf+jwiuE=</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2m6CW85rBYKpJKifjkFVt0n58BwBksWMXfva2VqaA+I=</DigestValue>
      </Reference>
      <Reference URI="/xl/printerSettings/printerSettings16.bin?ContentType=application/vnd.openxmlformats-officedocument.spreadsheetml.printerSettings">
        <DigestMethod Algorithm="http://www.w3.org/2001/04/xmlenc#sha256"/>
        <DigestValue>BfOqFYncvTrOA0w5jBPLJpo6svE1gFZliFydlsU/uz4=</DigestValue>
      </Reference>
      <Reference URI="/xl/printerSettings/printerSettings17.bin?ContentType=application/vnd.openxmlformats-officedocument.spreadsheetml.printerSettings">
        <DigestMethod Algorithm="http://www.w3.org/2001/04/xmlenc#sha256"/>
        <DigestValue>zxLIGjiJ19gUsPtQr72salfkFKrVFBCr1X8320JEcsQ=</DigestValue>
      </Reference>
      <Reference URI="/xl/printerSettings/printerSettings18.bin?ContentType=application/vnd.openxmlformats-officedocument.spreadsheetml.printerSettings">
        <DigestMethod Algorithm="http://www.w3.org/2001/04/xmlenc#sha256"/>
        <DigestValue>qqKz7UtelGHdfiWdqNc1EvL8LqlQ7O4MTpeoyQcgyv0=</DigestValue>
      </Reference>
      <Reference URI="/xl/printerSettings/printerSettings19.bin?ContentType=application/vnd.openxmlformats-officedocument.spreadsheetml.printerSettings">
        <DigestMethod Algorithm="http://www.w3.org/2001/04/xmlenc#sha256"/>
        <DigestValue>nkR1lu9OLM1UMxWiPa7wm3YcnQOlFOICy95qYiodDz0=</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2bvX94YA3UVSaKlpfCjo157kRTaGD9ZFW7t96/Nk1uk=</DigestValue>
      </Reference>
      <Reference URI="/xl/printerSettings/printerSettings21.bin?ContentType=application/vnd.openxmlformats-officedocument.spreadsheetml.printerSettings">
        <DigestMethod Algorithm="http://www.w3.org/2001/04/xmlenc#sha256"/>
        <DigestValue>SWiohiWSuPjjcblZxueyphOzVidWJvXmdfCiNQW6SiY=</DigestValue>
      </Reference>
      <Reference URI="/xl/printerSettings/printerSettings22.bin?ContentType=application/vnd.openxmlformats-officedocument.spreadsheetml.printerSettings">
        <DigestMethod Algorithm="http://www.w3.org/2001/04/xmlenc#sha256"/>
        <DigestValue>SWiohiWSuPjjcblZxueyphOzVidWJvXmdfCiNQW6SiY=</DigestValue>
      </Reference>
      <Reference URI="/xl/printerSettings/printerSettings23.bin?ContentType=application/vnd.openxmlformats-officedocument.spreadsheetml.printerSettings">
        <DigestMethod Algorithm="http://www.w3.org/2001/04/xmlenc#sha256"/>
        <DigestValue>qqKz7UtelGHdfiWdqNc1EvL8LqlQ7O4MTpeoyQcgyv0=</DigestValue>
      </Reference>
      <Reference URI="/xl/printerSettings/printerSettings24.bin?ContentType=application/vnd.openxmlformats-officedocument.spreadsheetml.printerSettings">
        <DigestMethod Algorithm="http://www.w3.org/2001/04/xmlenc#sha256"/>
        <DigestValue>qqKz7UtelGHdfiWdqNc1EvL8LqlQ7O4MTpeoyQcgyv0=</DigestValue>
      </Reference>
      <Reference URI="/xl/printerSettings/printerSettings25.bin?ContentType=application/vnd.openxmlformats-officedocument.spreadsheetml.printerSettings">
        <DigestMethod Algorithm="http://www.w3.org/2001/04/xmlenc#sha256"/>
        <DigestValue>T5+dHIUbWsoNr9wjsCsYAM5aCJXYyRG8SwGvZNtpnHc=</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16nRtTkTNfAdSTF0Lg1CT4t8t5VLf2B9wJs/PWFk54A=</DigestValue>
      </Reference>
      <Reference URI="/xl/printerSettings/printerSettings5.bin?ContentType=application/vnd.openxmlformats-officedocument.spreadsheetml.printerSettings">
        <DigestMethod Algorithm="http://www.w3.org/2001/04/xmlenc#sha256"/>
        <DigestValue>qN7vYk1eN5ULWBuJSATOOj4n2FCm1KiSIay9e7HEYK0=</DigestValue>
      </Reference>
      <Reference URI="/xl/printerSettings/printerSettings6.bin?ContentType=application/vnd.openxmlformats-officedocument.spreadsheetml.printerSettings">
        <DigestMethod Algorithm="http://www.w3.org/2001/04/xmlenc#sha256"/>
        <DigestValue>L+CxbXS3yzcVLTJTz50kMb6T4gEHhM4qLfUzzpiwfWw=</DigestValue>
      </Reference>
      <Reference URI="/xl/printerSettings/printerSettings7.bin?ContentType=application/vnd.openxmlformats-officedocument.spreadsheetml.printerSettings">
        <DigestMethod Algorithm="http://www.w3.org/2001/04/xmlenc#sha256"/>
        <DigestValue>9mG81PytrHkYioZI1LP0ksiI7i+szuT1Vsy2GarE5gg=</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aL4Ix0l3wI92Xw6fUgCqryeyVTE7xtjQMu82ZEsw0UQ=</DigestValue>
      </Reference>
      <Reference URI="/xl/styles.xml?ContentType=application/vnd.openxmlformats-officedocument.spreadsheetml.styles+xml">
        <DigestMethod Algorithm="http://www.w3.org/2001/04/xmlenc#sha256"/>
        <DigestValue>GnspRvESWuViWFIqjMQ+YlHzmbDySqaSRsgWIcrr9FU=</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gk+464JOJcGrutd9lITevCn+PzbPgTgT+EX0iPKMtOM=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nZKw4hKw2+3pXeBTsC/ZBicbgnGu7zTAAE186sjLnDw=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baypcd4tfGPMCeiUPs6Hd8gRX48sj5jz+kleic98d0E=</DigestValue>
      </Reference>
      <Reference URI="/xl/worksheets/sheet10.xml?ContentType=application/vnd.openxmlformats-officedocument.spreadsheetml.worksheet+xml">
        <DigestMethod Algorithm="http://www.w3.org/2001/04/xmlenc#sha256"/>
        <DigestValue>qLifsMnOiuSGRyZp+4w+ztFIKKZo4ReQCiWLaFgwVwM=</DigestValue>
      </Reference>
      <Reference URI="/xl/worksheets/sheet11.xml?ContentType=application/vnd.openxmlformats-officedocument.spreadsheetml.worksheet+xml">
        <DigestMethod Algorithm="http://www.w3.org/2001/04/xmlenc#sha256"/>
        <DigestValue>ubhwZNMcSkkf+NE6K93GW256H15r7mkmMbdyH/6q0lA=</DigestValue>
      </Reference>
      <Reference URI="/xl/worksheets/sheet12.xml?ContentType=application/vnd.openxmlformats-officedocument.spreadsheetml.worksheet+xml">
        <DigestMethod Algorithm="http://www.w3.org/2001/04/xmlenc#sha256"/>
        <DigestValue>VgSrHD2Jmjg/aMp2+8dU0Cjnf+LozID/DPJdZ6Xpe+I=</DigestValue>
      </Reference>
      <Reference URI="/xl/worksheets/sheet13.xml?ContentType=application/vnd.openxmlformats-officedocument.spreadsheetml.worksheet+xml">
        <DigestMethod Algorithm="http://www.w3.org/2001/04/xmlenc#sha256"/>
        <DigestValue>42FHUSRrcXViSy55vbJzbgwAP7Ns1pU/t8fYlIalvOI=</DigestValue>
      </Reference>
      <Reference URI="/xl/worksheets/sheet14.xml?ContentType=application/vnd.openxmlformats-officedocument.spreadsheetml.worksheet+xml">
        <DigestMethod Algorithm="http://www.w3.org/2001/04/xmlenc#sha256"/>
        <DigestValue>wUBZP8rOGOJiKGd+CbqECJa6U13fvYnY3Tx7QazLU1k=</DigestValue>
      </Reference>
      <Reference URI="/xl/worksheets/sheet15.xml?ContentType=application/vnd.openxmlformats-officedocument.spreadsheetml.worksheet+xml">
        <DigestMethod Algorithm="http://www.w3.org/2001/04/xmlenc#sha256"/>
        <DigestValue>tcYewATSlx1P+RSZLygMOtPXZAup2A1yGtVo7e6tDbY=</DigestValue>
      </Reference>
      <Reference URI="/xl/worksheets/sheet16.xml?ContentType=application/vnd.openxmlformats-officedocument.spreadsheetml.worksheet+xml">
        <DigestMethod Algorithm="http://www.w3.org/2001/04/xmlenc#sha256"/>
        <DigestValue>VMujFG72eVmeBSpwZbhKt5wPYIKcnq3TNhn93ZHRU3Y=</DigestValue>
      </Reference>
      <Reference URI="/xl/worksheets/sheet17.xml?ContentType=application/vnd.openxmlformats-officedocument.spreadsheetml.worksheet+xml">
        <DigestMethod Algorithm="http://www.w3.org/2001/04/xmlenc#sha256"/>
        <DigestValue>IMlge9wZ1yKSHclMFghoOCojLMrnCorNgahwQbndpyc=</DigestValue>
      </Reference>
      <Reference URI="/xl/worksheets/sheet18.xml?ContentType=application/vnd.openxmlformats-officedocument.spreadsheetml.worksheet+xml">
        <DigestMethod Algorithm="http://www.w3.org/2001/04/xmlenc#sha256"/>
        <DigestValue>2QjVtSt6DVZb8MbqcUqspiAN2RnUxCH9fkji0eETDoQ=</DigestValue>
      </Reference>
      <Reference URI="/xl/worksheets/sheet19.xml?ContentType=application/vnd.openxmlformats-officedocument.spreadsheetml.worksheet+xml">
        <DigestMethod Algorithm="http://www.w3.org/2001/04/xmlenc#sha256"/>
        <DigestValue>B2LJrqaVUKGmAr7xYNOpTMcfaGdlfrWg/9nGi234ZM8=</DigestValue>
      </Reference>
      <Reference URI="/xl/worksheets/sheet2.xml?ContentType=application/vnd.openxmlformats-officedocument.spreadsheetml.worksheet+xml">
        <DigestMethod Algorithm="http://www.w3.org/2001/04/xmlenc#sha256"/>
        <DigestValue>gXrWvRyRren25rS5wJLfRHT9QZgWmgR0CqcPjf7h7ys=</DigestValue>
      </Reference>
      <Reference URI="/xl/worksheets/sheet20.xml?ContentType=application/vnd.openxmlformats-officedocument.spreadsheetml.worksheet+xml">
        <DigestMethod Algorithm="http://www.w3.org/2001/04/xmlenc#sha256"/>
        <DigestValue>Q/PriAjzFT64VS/5gA6z2/SHXu1TDZ4LQsXmtHVfNZs=</DigestValue>
      </Reference>
      <Reference URI="/xl/worksheets/sheet21.xml?ContentType=application/vnd.openxmlformats-officedocument.spreadsheetml.worksheet+xml">
        <DigestMethod Algorithm="http://www.w3.org/2001/04/xmlenc#sha256"/>
        <DigestValue>I1ymgES5Iwy2KQXV7YOQ26WYk6n4TA3aGCsT1M9xgPU=</DigestValue>
      </Reference>
      <Reference URI="/xl/worksheets/sheet22.xml?ContentType=application/vnd.openxmlformats-officedocument.spreadsheetml.worksheet+xml">
        <DigestMethod Algorithm="http://www.w3.org/2001/04/xmlenc#sha256"/>
        <DigestValue>cK35J2ofPWilcueUp9AHODopEQh7Qtefb5FMJDhwU80=</DigestValue>
      </Reference>
      <Reference URI="/xl/worksheets/sheet23.xml?ContentType=application/vnd.openxmlformats-officedocument.spreadsheetml.worksheet+xml">
        <DigestMethod Algorithm="http://www.w3.org/2001/04/xmlenc#sha256"/>
        <DigestValue>dLQpMLmTyOT9PU6EVd1fwX5/YstCUd0uhjD0ULFZyC8=</DigestValue>
      </Reference>
      <Reference URI="/xl/worksheets/sheet24.xml?ContentType=application/vnd.openxmlformats-officedocument.spreadsheetml.worksheet+xml">
        <DigestMethod Algorithm="http://www.w3.org/2001/04/xmlenc#sha256"/>
        <DigestValue>ZpC8j0vi8UY/06rhN9RvzS2dACqMJxo+pN/t21hLSt0=</DigestValue>
      </Reference>
      <Reference URI="/xl/worksheets/sheet25.xml?ContentType=application/vnd.openxmlformats-officedocument.spreadsheetml.worksheet+xml">
        <DigestMethod Algorithm="http://www.w3.org/2001/04/xmlenc#sha256"/>
        <DigestValue>RyLqw8ERH+T4shhBZzaf1/yRZ6I/Ifn/o/LtIjAtdr0=</DigestValue>
      </Reference>
      <Reference URI="/xl/worksheets/sheet26.xml?ContentType=application/vnd.openxmlformats-officedocument.spreadsheetml.worksheet+xml">
        <DigestMethod Algorithm="http://www.w3.org/2001/04/xmlenc#sha256"/>
        <DigestValue>cSbtmToRV2zyLy2Ctjzo6dJPvAObSVYSzn8jciK2kN8=</DigestValue>
      </Reference>
      <Reference URI="/xl/worksheets/sheet27.xml?ContentType=application/vnd.openxmlformats-officedocument.spreadsheetml.worksheet+xml">
        <DigestMethod Algorithm="http://www.w3.org/2001/04/xmlenc#sha256"/>
        <DigestValue>27Z/mFptMLsuMs76MhETsJlPSDR4IvySufwGhPI9hGc=</DigestValue>
      </Reference>
      <Reference URI="/xl/worksheets/sheet28.xml?ContentType=application/vnd.openxmlformats-officedocument.spreadsheetml.worksheet+xml">
        <DigestMethod Algorithm="http://www.w3.org/2001/04/xmlenc#sha256"/>
        <DigestValue>qhzr8cD0JHEwOcLby7z/M3ZHdXWBxVo9SriGHspZGks=</DigestValue>
      </Reference>
      <Reference URI="/xl/worksheets/sheet29.xml?ContentType=application/vnd.openxmlformats-officedocument.spreadsheetml.worksheet+xml">
        <DigestMethod Algorithm="http://www.w3.org/2001/04/xmlenc#sha256"/>
        <DigestValue>nMxYQkF3eYc8XCoZ0PVxeYx14ysX3fsnkSxtXZj2ZO8=</DigestValue>
      </Reference>
      <Reference URI="/xl/worksheets/sheet3.xml?ContentType=application/vnd.openxmlformats-officedocument.spreadsheetml.worksheet+xml">
        <DigestMethod Algorithm="http://www.w3.org/2001/04/xmlenc#sha256"/>
        <DigestValue>YyODil6j9pps5culwnIpxxSczTSlUJNnQvSv+lzx2AY=</DigestValue>
      </Reference>
      <Reference URI="/xl/worksheets/sheet4.xml?ContentType=application/vnd.openxmlformats-officedocument.spreadsheetml.worksheet+xml">
        <DigestMethod Algorithm="http://www.w3.org/2001/04/xmlenc#sha256"/>
        <DigestValue>cIXhsNszepLkhaMuT1AIWJXdoVSVlC1DqvaHE1sr2xo=</DigestValue>
      </Reference>
      <Reference URI="/xl/worksheets/sheet5.xml?ContentType=application/vnd.openxmlformats-officedocument.spreadsheetml.worksheet+xml">
        <DigestMethod Algorithm="http://www.w3.org/2001/04/xmlenc#sha256"/>
        <DigestValue>ogaQDt9KWQZX33crW6/UNWEkUb9K/MjJTLCrbzM3obs=</DigestValue>
      </Reference>
      <Reference URI="/xl/worksheets/sheet6.xml?ContentType=application/vnd.openxmlformats-officedocument.spreadsheetml.worksheet+xml">
        <DigestMethod Algorithm="http://www.w3.org/2001/04/xmlenc#sha256"/>
        <DigestValue>6BqRDANHv2OR6AsR+ydu70fbhY9czq38ZFKX/5J43vI=</DigestValue>
      </Reference>
      <Reference URI="/xl/worksheets/sheet7.xml?ContentType=application/vnd.openxmlformats-officedocument.spreadsheetml.worksheet+xml">
        <DigestMethod Algorithm="http://www.w3.org/2001/04/xmlenc#sha256"/>
        <DigestValue>klXB+KIatdWfZPG8W5axZWDqyDxI8Jh5J4xs+8iRtFY=</DigestValue>
      </Reference>
      <Reference URI="/xl/worksheets/sheet8.xml?ContentType=application/vnd.openxmlformats-officedocument.spreadsheetml.worksheet+xml">
        <DigestMethod Algorithm="http://www.w3.org/2001/04/xmlenc#sha256"/>
        <DigestValue>4rsvJWSPisCfPn4vhK5D0M3pwVi4bKqlHccLtGArDCM=</DigestValue>
      </Reference>
      <Reference URI="/xl/worksheets/sheet9.xml?ContentType=application/vnd.openxmlformats-officedocument.spreadsheetml.worksheet+xml">
        <DigestMethod Algorithm="http://www.w3.org/2001/04/xmlenc#sha256"/>
        <DigestValue>qbhRKHKLTKdGeLA7u0At704wUedaQOycJbhXo3Gd6+k=</DigestValue>
      </Reference>
    </Manifest>
    <SignatureProperties>
      <SignatureProperty Id="idSignatureTime" Target="#idPackageSignature">
        <mdssi:SignatureTime xmlns:mdssi="http://schemas.openxmlformats.org/package/2006/digital-signature">
          <mdssi:Format>YYYY-MM-DDThh:mm:ssTZD</mdssi:Format>
          <mdssi:Value>2023-03-01T11:39:23Z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16.0.16026/24</OfficeVersion>
          <ApplicationVersion>16.0.16026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2023-03-01T11:39:23Z</xd:SigningTime>
          <xd:SigningCertificate>
            <xd:Cert>
              <xd:CertDigest>
                <DigestMethod Algorithm="http://www.w3.org/2001/04/xmlenc#sha256"/>
                <DigestValue>W5uQS3rNqegl8jIe1lbbnCqJ1LuGOykMbFnHCovsq9Y=</DigestValue>
              </xd:CertDigest>
              <xd:IssuerSerial>
                <X509IssuerName>CN=NBG Class 2 INT Sub CA, DC=nbg, DC=ge</X509IssuerName>
                <X509SerialNumber>211433405253659492737566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RC</vt:lpstr>
      <vt:lpstr>3. 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Instruction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2023-03-01T11:39:21Z</dcterms:modified>
</cp:coreProperties>
</file>