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1992" windowWidth="15576" windowHeight="6936" tabRatio="919"/>
  </bookViews>
  <sheets>
    <sheet name="Info " sheetId="82" r:id="rId1"/>
    <sheet name="1. key ratios " sheetId="84" r:id="rId2"/>
    <sheet name="2.RC" sheetId="83" r:id="rId3"/>
    <sheet name="3.PL" sheetId="85" r:id="rId4"/>
    <sheet name="4. Off-Balance" sheetId="75" r:id="rId5"/>
    <sheet name="5. RWA " sheetId="86" r:id="rId6"/>
    <sheet name="6. Administrators-shareholders" sheetId="52" r:id="rId7"/>
    <sheet name="7. LI1 " sheetId="88" r:id="rId8"/>
    <sheet name="8. LI2" sheetId="73" r:id="rId9"/>
    <sheet name="9.Capital" sheetId="89" r:id="rId10"/>
    <sheet name="10. CC2" sheetId="69" r:id="rId11"/>
    <sheet name="11. CRWA " sheetId="90" r:id="rId12"/>
    <sheet name="12. CRM" sheetId="64" r:id="rId13"/>
    <sheet name="13. CRME " sheetId="91" r:id="rId14"/>
    <sheet name="14. LCR" sheetId="93" r:id="rId15"/>
    <sheet name="15. CCR " sheetId="92" r:id="rId16"/>
  </sheets>
  <externalReferences>
    <externalReference r:id="rId17"/>
    <externalReference r:id="rId18"/>
    <externalReference r:id="rId19"/>
  </externalReferences>
  <definedNames>
    <definedName name="_cur1">'[1]Appl (2)'!$F$2:$F$7200</definedName>
    <definedName name="_cur2">'[1]Appl (2)'!$H$2:$H$7200</definedName>
    <definedName name="_xlnm._FilterDatabase" localSheetId="4" hidden="1">'4. Off-Balance'!$B$6:$H$53</definedName>
    <definedName name="_sum1">'[1]Appl (2)'!$E$2:$E$7200</definedName>
    <definedName name="_sum2">'[1]Appl (2)'!$G$2:$G$7200</definedName>
    <definedName name="ACC_BALACC" localSheetId="1">#REF!</definedName>
    <definedName name="ACC_BALACC" localSheetId="11">#REF!</definedName>
    <definedName name="ACC_BALACC" localSheetId="13">#REF!</definedName>
    <definedName name="ACC_BALACC" localSheetId="14">#REF!</definedName>
    <definedName name="ACC_BALACC" localSheetId="15">#REF!</definedName>
    <definedName name="ACC_BALACC" localSheetId="2">#REF!</definedName>
    <definedName name="ACC_BALACC" localSheetId="3">#REF!</definedName>
    <definedName name="ACC_BALACC" localSheetId="5">#REF!</definedName>
    <definedName name="ACC_BALACC" localSheetId="7">#REF!</definedName>
    <definedName name="ACC_BALACC" localSheetId="9">#REF!</definedName>
    <definedName name="ACC_BALACC" localSheetId="0">#REF!</definedName>
    <definedName name="ACC_BALACC">#REF!</definedName>
    <definedName name="ACC_CRS" localSheetId="1">#REF!</definedName>
    <definedName name="ACC_CRS" localSheetId="11">#REF!</definedName>
    <definedName name="ACC_CRS" localSheetId="13">#REF!</definedName>
    <definedName name="ACC_CRS" localSheetId="14">#REF!</definedName>
    <definedName name="ACC_CRS" localSheetId="15">#REF!</definedName>
    <definedName name="ACC_CRS" localSheetId="2">#REF!</definedName>
    <definedName name="ACC_CRS" localSheetId="3">#REF!</definedName>
    <definedName name="ACC_CRS" localSheetId="4">#REF!</definedName>
    <definedName name="ACC_CRS" localSheetId="5">#REF!</definedName>
    <definedName name="ACC_CRS" localSheetId="7">#REF!</definedName>
    <definedName name="ACC_CRS" localSheetId="9">#REF!</definedName>
    <definedName name="ACC_CRS" localSheetId="0">#REF!</definedName>
    <definedName name="ACC_CRS">#REF!</definedName>
    <definedName name="ACC_DBS" localSheetId="1">#REF!</definedName>
    <definedName name="ACC_DBS" localSheetId="11">#REF!</definedName>
    <definedName name="ACC_DBS" localSheetId="13">#REF!</definedName>
    <definedName name="ACC_DBS" localSheetId="14">#REF!</definedName>
    <definedName name="ACC_DBS" localSheetId="15">#REF!</definedName>
    <definedName name="ACC_DBS" localSheetId="2">#REF!</definedName>
    <definedName name="ACC_DBS" localSheetId="3">#REF!</definedName>
    <definedName name="ACC_DBS" localSheetId="4">#REF!</definedName>
    <definedName name="ACC_DBS" localSheetId="5">#REF!</definedName>
    <definedName name="ACC_DBS" localSheetId="7">#REF!</definedName>
    <definedName name="ACC_DBS" localSheetId="9">#REF!</definedName>
    <definedName name="ACC_DBS" localSheetId="0">#REF!</definedName>
    <definedName name="ACC_DBS">#REF!</definedName>
    <definedName name="ACC_ISO" localSheetId="1">#REF!</definedName>
    <definedName name="ACC_ISO" localSheetId="11">#REF!</definedName>
    <definedName name="ACC_ISO" localSheetId="13">#REF!</definedName>
    <definedName name="ACC_ISO" localSheetId="14">#REF!</definedName>
    <definedName name="ACC_ISO" localSheetId="15">#REF!</definedName>
    <definedName name="ACC_ISO" localSheetId="2">#REF!</definedName>
    <definedName name="ACC_ISO" localSheetId="3">#REF!</definedName>
    <definedName name="ACC_ISO" localSheetId="4">#REF!</definedName>
    <definedName name="ACC_ISO" localSheetId="5">#REF!</definedName>
    <definedName name="ACC_ISO" localSheetId="7">#REF!</definedName>
    <definedName name="ACC_ISO" localSheetId="9">#REF!</definedName>
    <definedName name="ACC_ISO" localSheetId="0">#REF!</definedName>
    <definedName name="ACC_ISO">#REF!</definedName>
    <definedName name="ACC_SALDO" localSheetId="1">#REF!</definedName>
    <definedName name="ACC_SALDO" localSheetId="11">#REF!</definedName>
    <definedName name="ACC_SALDO" localSheetId="13">#REF!</definedName>
    <definedName name="ACC_SALDO" localSheetId="14">#REF!</definedName>
    <definedName name="ACC_SALDO" localSheetId="15">#REF!</definedName>
    <definedName name="ACC_SALDO" localSheetId="2">#REF!</definedName>
    <definedName name="ACC_SALDO" localSheetId="3">#REF!</definedName>
    <definedName name="ACC_SALDO" localSheetId="4">#REF!</definedName>
    <definedName name="ACC_SALDO" localSheetId="5">#REF!</definedName>
    <definedName name="ACC_SALDO" localSheetId="7">#REF!</definedName>
    <definedName name="ACC_SALDO" localSheetId="9">#REF!</definedName>
    <definedName name="ACC_SALDO" localSheetId="0">#REF!</definedName>
    <definedName name="ACC_SALDO">#REF!</definedName>
    <definedName name="BS_BALACC" localSheetId="1">#REF!</definedName>
    <definedName name="BS_BALACC" localSheetId="11">#REF!</definedName>
    <definedName name="BS_BALACC" localSheetId="13">#REF!</definedName>
    <definedName name="BS_BALACC" localSheetId="14">#REF!</definedName>
    <definedName name="BS_BALACC" localSheetId="15">#REF!</definedName>
    <definedName name="BS_BALACC" localSheetId="2">#REF!</definedName>
    <definedName name="BS_BALACC" localSheetId="3">#REF!</definedName>
    <definedName name="BS_BALACC" localSheetId="4">#REF!</definedName>
    <definedName name="BS_BALACC" localSheetId="5">#REF!</definedName>
    <definedName name="BS_BALACC" localSheetId="7">#REF!</definedName>
    <definedName name="BS_BALACC" localSheetId="9">#REF!</definedName>
    <definedName name="BS_BALACC" localSheetId="0">#REF!</definedName>
    <definedName name="BS_BALACC">#REF!</definedName>
    <definedName name="BS_BALANCE" localSheetId="1">#REF!</definedName>
    <definedName name="BS_BALANCE" localSheetId="11">#REF!</definedName>
    <definedName name="BS_BALANCE" localSheetId="13">#REF!</definedName>
    <definedName name="BS_BALANCE" localSheetId="14">#REF!</definedName>
    <definedName name="BS_BALANCE" localSheetId="15">#REF!</definedName>
    <definedName name="BS_BALANCE" localSheetId="2">#REF!</definedName>
    <definedName name="BS_BALANCE" localSheetId="3">#REF!</definedName>
    <definedName name="BS_BALANCE" localSheetId="4">#REF!</definedName>
    <definedName name="BS_BALANCE" localSheetId="5">#REF!</definedName>
    <definedName name="BS_BALANCE" localSheetId="7">#REF!</definedName>
    <definedName name="BS_BALANCE" localSheetId="9">#REF!</definedName>
    <definedName name="BS_BALANCE" localSheetId="0">#REF!</definedName>
    <definedName name="BS_BALANCE">#REF!</definedName>
    <definedName name="BS_CR" localSheetId="1">#REF!</definedName>
    <definedName name="BS_CR" localSheetId="11">#REF!</definedName>
    <definedName name="BS_CR" localSheetId="13">#REF!</definedName>
    <definedName name="BS_CR" localSheetId="14">#REF!</definedName>
    <definedName name="BS_CR" localSheetId="15">#REF!</definedName>
    <definedName name="BS_CR" localSheetId="2">#REF!</definedName>
    <definedName name="BS_CR" localSheetId="3">#REF!</definedName>
    <definedName name="BS_CR" localSheetId="4">#REF!</definedName>
    <definedName name="BS_CR" localSheetId="5">#REF!</definedName>
    <definedName name="BS_CR" localSheetId="7">#REF!</definedName>
    <definedName name="BS_CR" localSheetId="9">#REF!</definedName>
    <definedName name="BS_CR" localSheetId="0">#REF!</definedName>
    <definedName name="BS_CR">#REF!</definedName>
    <definedName name="BS_CR_EQU" localSheetId="1">#REF!</definedName>
    <definedName name="BS_CR_EQU" localSheetId="11">#REF!</definedName>
    <definedName name="BS_CR_EQU" localSheetId="13">#REF!</definedName>
    <definedName name="BS_CR_EQU" localSheetId="14">#REF!</definedName>
    <definedName name="BS_CR_EQU" localSheetId="15">#REF!</definedName>
    <definedName name="BS_CR_EQU" localSheetId="2">#REF!</definedName>
    <definedName name="BS_CR_EQU" localSheetId="3">#REF!</definedName>
    <definedName name="BS_CR_EQU" localSheetId="4">#REF!</definedName>
    <definedName name="BS_CR_EQU" localSheetId="5">#REF!</definedName>
    <definedName name="BS_CR_EQU" localSheetId="7">#REF!</definedName>
    <definedName name="BS_CR_EQU" localSheetId="9">#REF!</definedName>
    <definedName name="BS_CR_EQU" localSheetId="0">#REF!</definedName>
    <definedName name="BS_CR_EQU">#REF!</definedName>
    <definedName name="BS_DB" localSheetId="1">#REF!</definedName>
    <definedName name="BS_DB" localSheetId="11">#REF!</definedName>
    <definedName name="BS_DB" localSheetId="13">#REF!</definedName>
    <definedName name="BS_DB" localSheetId="14">#REF!</definedName>
    <definedName name="BS_DB" localSheetId="15">#REF!</definedName>
    <definedName name="BS_DB" localSheetId="2">#REF!</definedName>
    <definedName name="BS_DB" localSheetId="3">#REF!</definedName>
    <definedName name="BS_DB" localSheetId="4">#REF!</definedName>
    <definedName name="BS_DB" localSheetId="5">#REF!</definedName>
    <definedName name="BS_DB" localSheetId="7">#REF!</definedName>
    <definedName name="BS_DB" localSheetId="9">#REF!</definedName>
    <definedName name="BS_DB" localSheetId="0">#REF!</definedName>
    <definedName name="BS_DB">#REF!</definedName>
    <definedName name="BS_DB_EQU" localSheetId="1">#REF!</definedName>
    <definedName name="BS_DB_EQU" localSheetId="11">#REF!</definedName>
    <definedName name="BS_DB_EQU" localSheetId="13">#REF!</definedName>
    <definedName name="BS_DB_EQU" localSheetId="14">#REF!</definedName>
    <definedName name="BS_DB_EQU" localSheetId="15">#REF!</definedName>
    <definedName name="BS_DB_EQU" localSheetId="2">#REF!</definedName>
    <definedName name="BS_DB_EQU" localSheetId="3">#REF!</definedName>
    <definedName name="BS_DB_EQU" localSheetId="4">#REF!</definedName>
    <definedName name="BS_DB_EQU" localSheetId="5">#REF!</definedName>
    <definedName name="BS_DB_EQU" localSheetId="7">#REF!</definedName>
    <definedName name="BS_DB_EQU" localSheetId="9">#REF!</definedName>
    <definedName name="BS_DB_EQU" localSheetId="0">#REF!</definedName>
    <definedName name="BS_DB_EQU">#REF!</definedName>
    <definedName name="BS_DT" localSheetId="1">#REF!</definedName>
    <definedName name="BS_DT" localSheetId="11">#REF!</definedName>
    <definedName name="BS_DT" localSheetId="13">#REF!</definedName>
    <definedName name="BS_DT" localSheetId="14">#REF!</definedName>
    <definedName name="BS_DT" localSheetId="15">#REF!</definedName>
    <definedName name="BS_DT" localSheetId="2">#REF!</definedName>
    <definedName name="BS_DT" localSheetId="3">#REF!</definedName>
    <definedName name="BS_DT" localSheetId="4">#REF!</definedName>
    <definedName name="BS_DT" localSheetId="5">#REF!</definedName>
    <definedName name="BS_DT" localSheetId="7">#REF!</definedName>
    <definedName name="BS_DT" localSheetId="9">#REF!</definedName>
    <definedName name="BS_DT" localSheetId="0">#REF!</definedName>
    <definedName name="BS_DT">#REF!</definedName>
    <definedName name="BS_ISO" localSheetId="1">#REF!</definedName>
    <definedName name="BS_ISO" localSheetId="11">#REF!</definedName>
    <definedName name="BS_ISO" localSheetId="13">#REF!</definedName>
    <definedName name="BS_ISO" localSheetId="14">#REF!</definedName>
    <definedName name="BS_ISO" localSheetId="15">#REF!</definedName>
    <definedName name="BS_ISO" localSheetId="2">#REF!</definedName>
    <definedName name="BS_ISO" localSheetId="3">#REF!</definedName>
    <definedName name="BS_ISO" localSheetId="4">#REF!</definedName>
    <definedName name="BS_ISO" localSheetId="5">#REF!</definedName>
    <definedName name="BS_ISO" localSheetId="7">#REF!</definedName>
    <definedName name="BS_ISO" localSheetId="9">#REF!</definedName>
    <definedName name="BS_ISO" localSheetId="0">#REF!</definedName>
    <definedName name="BS_ISO">#REF!</definedName>
    <definedName name="CurrentDate" localSheetId="1">#REF!</definedName>
    <definedName name="CurrentDate" localSheetId="11">#REF!</definedName>
    <definedName name="CurrentDate" localSheetId="13">#REF!</definedName>
    <definedName name="CurrentDate" localSheetId="14">#REF!</definedName>
    <definedName name="CurrentDate" localSheetId="15">#REF!</definedName>
    <definedName name="CurrentDate" localSheetId="2">#REF!</definedName>
    <definedName name="CurrentDate" localSheetId="3">#REF!</definedName>
    <definedName name="CurrentDate" localSheetId="4">#REF!</definedName>
    <definedName name="CurrentDate" localSheetId="5">#REF!</definedName>
    <definedName name="CurrentDate" localSheetId="7">#REF!</definedName>
    <definedName name="CurrentDate" localSheetId="9">#REF!</definedName>
    <definedName name="CurrentDate" localSheetId="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45621" calcMode="autoNoTable"/>
</workbook>
</file>

<file path=xl/calcChain.xml><?xml version="1.0" encoding="utf-8"?>
<calcChain xmlns="http://schemas.openxmlformats.org/spreadsheetml/2006/main">
  <c r="N20" i="92" l="1"/>
  <c r="N19" i="92"/>
  <c r="E19" i="92"/>
  <c r="N18" i="92"/>
  <c r="E18" i="92"/>
  <c r="N17" i="92"/>
  <c r="E17" i="92"/>
  <c r="N16" i="92"/>
  <c r="E16" i="92"/>
  <c r="N15" i="92"/>
  <c r="N14" i="92" s="1"/>
  <c r="E15" i="92"/>
  <c r="M14" i="92"/>
  <c r="L14" i="92"/>
  <c r="K14" i="92"/>
  <c r="J14" i="92"/>
  <c r="I14" i="92"/>
  <c r="H14" i="92"/>
  <c r="G14" i="92"/>
  <c r="F14" i="92"/>
  <c r="E14" i="92"/>
  <c r="C14" i="92"/>
  <c r="C21" i="92" s="1"/>
  <c r="N13" i="92"/>
  <c r="N12" i="92"/>
  <c r="E12" i="92"/>
  <c r="N11" i="92"/>
  <c r="E11" i="92"/>
  <c r="N10" i="92"/>
  <c r="E10" i="92"/>
  <c r="N9" i="92"/>
  <c r="E9" i="92"/>
  <c r="N8" i="92"/>
  <c r="N7" i="92" s="1"/>
  <c r="E8" i="92"/>
  <c r="M7" i="92"/>
  <c r="M21" i="92" s="1"/>
  <c r="L7" i="92"/>
  <c r="L21" i="92" s="1"/>
  <c r="K7" i="92"/>
  <c r="K21" i="92" s="1"/>
  <c r="J7" i="92"/>
  <c r="J21" i="92" s="1"/>
  <c r="I7" i="92"/>
  <c r="I21" i="92" s="1"/>
  <c r="H7" i="92"/>
  <c r="H21" i="92" s="1"/>
  <c r="G7" i="92"/>
  <c r="G21" i="92" s="1"/>
  <c r="F7" i="92"/>
  <c r="F21" i="92" s="1"/>
  <c r="E7" i="92"/>
  <c r="C7" i="92"/>
  <c r="N21" i="92" l="1"/>
  <c r="E21" i="92"/>
  <c r="S21" i="90"/>
  <c r="S20" i="90"/>
  <c r="S19" i="90"/>
  <c r="S18" i="90"/>
  <c r="S17" i="90"/>
  <c r="S16" i="90"/>
  <c r="S15" i="90"/>
  <c r="S14" i="90"/>
  <c r="S13" i="90"/>
  <c r="S12" i="90"/>
  <c r="S11" i="90"/>
  <c r="S10" i="90"/>
  <c r="S9" i="90"/>
  <c r="S8" i="90"/>
  <c r="C21" i="88" l="1"/>
  <c r="T21" i="64" l="1"/>
  <c r="U21" i="64"/>
  <c r="S21" i="64"/>
  <c r="C21" i="64"/>
  <c r="G22" i="91"/>
  <c r="F22" i="91"/>
  <c r="E22" i="91"/>
  <c r="D22" i="91"/>
  <c r="C22" i="91"/>
  <c r="H21" i="91"/>
  <c r="H20" i="91"/>
  <c r="H19" i="91"/>
  <c r="H18" i="91"/>
  <c r="H17" i="91"/>
  <c r="H16" i="91"/>
  <c r="H15" i="91"/>
  <c r="H14" i="91"/>
  <c r="H13" i="91"/>
  <c r="H12" i="91"/>
  <c r="H11" i="91"/>
  <c r="H10" i="91"/>
  <c r="H9" i="91"/>
  <c r="H8" i="91"/>
  <c r="H22" i="91" s="1"/>
  <c r="K22" i="90" l="1"/>
  <c r="L22" i="90"/>
  <c r="M22" i="90"/>
  <c r="N22" i="90"/>
  <c r="O22" i="90"/>
  <c r="P22" i="90"/>
  <c r="Q22" i="90"/>
  <c r="R22" i="90"/>
  <c r="S22" i="90"/>
  <c r="D21" i="88" l="1"/>
  <c r="E21" i="88"/>
  <c r="C5" i="73" s="1"/>
  <c r="C22" i="90" l="1"/>
  <c r="C12" i="89"/>
  <c r="C6" i="89"/>
  <c r="D22" i="90" l="1"/>
  <c r="E22" i="90"/>
  <c r="F22" i="90"/>
  <c r="G22" i="90"/>
  <c r="H22" i="90"/>
  <c r="I22" i="90"/>
  <c r="J22" i="90"/>
  <c r="C28" i="89"/>
  <c r="C31" i="89"/>
  <c r="C30" i="89" s="1"/>
  <c r="C35" i="89"/>
  <c r="C41" i="89" s="1"/>
  <c r="C43" i="89"/>
  <c r="C47" i="89"/>
  <c r="C8" i="73" l="1"/>
  <c r="C13" i="73" s="1"/>
  <c r="C52" i="89"/>
  <c r="D21" i="64" l="1"/>
  <c r="E21" i="64"/>
  <c r="F21" i="64"/>
  <c r="G21" i="64"/>
  <c r="H21" i="64"/>
  <c r="I21" i="64"/>
  <c r="J21" i="64"/>
  <c r="K21" i="64"/>
  <c r="L21" i="64"/>
  <c r="M21" i="64"/>
  <c r="N21" i="64"/>
  <c r="O21" i="64"/>
  <c r="P21" i="64"/>
  <c r="Q21" i="64"/>
  <c r="R21" i="64"/>
  <c r="V8" i="64" l="1"/>
  <c r="V9" i="64"/>
  <c r="V10" i="64"/>
  <c r="V11" i="64"/>
  <c r="V12" i="64"/>
  <c r="V13" i="64"/>
  <c r="V14" i="64"/>
  <c r="V15" i="64"/>
  <c r="V16" i="64"/>
  <c r="V17" i="64"/>
  <c r="V18" i="64"/>
  <c r="V19" i="64"/>
  <c r="V20" i="64"/>
  <c r="V7" i="64"/>
  <c r="V21" i="64" l="1"/>
</calcChain>
</file>

<file path=xl/sharedStrings.xml><?xml version="1.0" encoding="utf-8"?>
<sst xmlns="http://schemas.openxmlformats.org/spreadsheetml/2006/main" count="672" uniqueCount="455">
  <si>
    <t>a</t>
  </si>
  <si>
    <t>b</t>
  </si>
  <si>
    <t>c</t>
  </si>
  <si>
    <t>d</t>
  </si>
  <si>
    <t>e</t>
  </si>
  <si>
    <t xml:space="preserve"> </t>
  </si>
  <si>
    <t>f</t>
  </si>
  <si>
    <t>N</t>
  </si>
  <si>
    <t xml:space="preserve">   </t>
  </si>
  <si>
    <t>g</t>
  </si>
  <si>
    <t>h</t>
  </si>
  <si>
    <t>i</t>
  </si>
  <si>
    <t>j</t>
  </si>
  <si>
    <t>k</t>
  </si>
  <si>
    <t>l</t>
  </si>
  <si>
    <t>1.1.1</t>
  </si>
  <si>
    <t>5.3.1</t>
  </si>
  <si>
    <t>5.3.2</t>
  </si>
  <si>
    <t>5.3.3</t>
  </si>
  <si>
    <t>5.3.4</t>
  </si>
  <si>
    <t>5.3.5</t>
  </si>
  <si>
    <t>Key ratios</t>
  </si>
  <si>
    <t>Balance Sheet</t>
  </si>
  <si>
    <t>Income statement</t>
  </si>
  <si>
    <t>Off-balance sheet</t>
  </si>
  <si>
    <t>Risk-Weighted Assets (RWA)</t>
  </si>
  <si>
    <t>Regulatory Capital</t>
  </si>
  <si>
    <t xml:space="preserve">Reconciliation of regulatory capital to balance sheet </t>
  </si>
  <si>
    <t>Credit risk mitigation</t>
  </si>
  <si>
    <t>Counterparty credit risk</t>
  </si>
  <si>
    <t>Table N</t>
  </si>
  <si>
    <t>Bank:</t>
  </si>
  <si>
    <t>Date:</t>
  </si>
  <si>
    <t>Table 2</t>
  </si>
  <si>
    <t xml:space="preserve"> Balance Sheet</t>
  </si>
  <si>
    <t>Assets</t>
  </si>
  <si>
    <t>Cash</t>
  </si>
  <si>
    <t>Due from NBG</t>
  </si>
  <si>
    <t>Due from Banks</t>
  </si>
  <si>
    <t>Dealing Securities</t>
  </si>
  <si>
    <t>Investment Securities</t>
  </si>
  <si>
    <t xml:space="preserve">Loans </t>
  </si>
  <si>
    <t>Less: Loan Loss Reserves</t>
  </si>
  <si>
    <t xml:space="preserve">Net Loans </t>
  </si>
  <si>
    <t>Accrued Interest and Dividends Receivable</t>
  </si>
  <si>
    <t>Equity Investments</t>
  </si>
  <si>
    <t>Fixed Assets and Intangible Assets</t>
  </si>
  <si>
    <t>Other Assets</t>
  </si>
  <si>
    <t>Total assets</t>
  </si>
  <si>
    <t>Liabilities</t>
  </si>
  <si>
    <t>Due to Banks</t>
  </si>
  <si>
    <t>Current (Accounts) Deposits</t>
  </si>
  <si>
    <t>Demand Deposits</t>
  </si>
  <si>
    <t>Time Deposits</t>
  </si>
  <si>
    <t>Own Debt Securities</t>
  </si>
  <si>
    <t>Borrowings</t>
  </si>
  <si>
    <t>Accrued Interest and Dividends Payable</t>
  </si>
  <si>
    <t>Other Liabilities</t>
  </si>
  <si>
    <t>Subordinated Debentures</t>
  </si>
  <si>
    <t>Total liabilities</t>
  </si>
  <si>
    <t>Equity Capital</t>
  </si>
  <si>
    <t xml:space="preserve">Common Stock </t>
  </si>
  <si>
    <t>Preferred Stock</t>
  </si>
  <si>
    <t>Less: Repurchased Shares</t>
  </si>
  <si>
    <t>Share Premium</t>
  </si>
  <si>
    <t>General Reserves</t>
  </si>
  <si>
    <t>Retained Earnings</t>
  </si>
  <si>
    <t>Asset Revaluation Reserves</t>
  </si>
  <si>
    <t>Total liabilities and Equity Capital</t>
  </si>
  <si>
    <t>Reporting Period</t>
  </si>
  <si>
    <t xml:space="preserve">GEL </t>
  </si>
  <si>
    <t xml:space="preserve">FX  </t>
  </si>
  <si>
    <t xml:space="preserve">Total </t>
  </si>
  <si>
    <t>Respective period of the previous year</t>
  </si>
  <si>
    <t>in Lari</t>
  </si>
  <si>
    <t>Table 4</t>
  </si>
  <si>
    <t>Residential Property</t>
  </si>
  <si>
    <t>Commercial Property</t>
  </si>
  <si>
    <t>Complex Real Estate</t>
  </si>
  <si>
    <t>Land Parcel</t>
  </si>
  <si>
    <t>Other</t>
  </si>
  <si>
    <t>Table 6</t>
  </si>
  <si>
    <t>Members of Supervisory Board</t>
  </si>
  <si>
    <t>Members of Board of Directors</t>
  </si>
  <si>
    <t xml:space="preserve">List of Shareholders owning 1% and more of issued capital, indicating Shares </t>
  </si>
  <si>
    <t>List of bank beneficiaries indicating names of direct or indirect holders of 5% or more of shares</t>
  </si>
  <si>
    <t>Table 8</t>
  </si>
  <si>
    <t>Table 10</t>
  </si>
  <si>
    <t>Effect of other adjustments</t>
  </si>
  <si>
    <t>Effect of provisioning rules used for capital adequacy purposes</t>
  </si>
  <si>
    <t>Of which above 10% equity holdings in financial institutions</t>
  </si>
  <si>
    <t>Of which significant investments subject to limited recognition</t>
  </si>
  <si>
    <t>Of which intangible assets</t>
  </si>
  <si>
    <t>Of which tier II capital qualifying instruments</t>
  </si>
  <si>
    <t>table 9 (Capital), N10</t>
  </si>
  <si>
    <t>Carrying values as reported in published stand-alone financial statements per local accounting rules</t>
  </si>
  <si>
    <t>linkage  to capital table</t>
  </si>
  <si>
    <t>Credit Risk Mitigation</t>
  </si>
  <si>
    <t>Claims or contingent claims on central governments or central banks</t>
  </si>
  <si>
    <t>Claims or contingent claims on regional governments or local authorities</t>
  </si>
  <si>
    <t>Claims or contingent claims on multilateral development banks</t>
  </si>
  <si>
    <t>Claims or contingent claims on international organizations/institutions</t>
  </si>
  <si>
    <t>Claims or contingent claims on commercial banks</t>
  </si>
  <si>
    <t>Claims or contingent claims on corporates</t>
  </si>
  <si>
    <t>Retail claims or contingent retail claims</t>
  </si>
  <si>
    <t>Claims or contingent claims secured by mortgages on residential property</t>
  </si>
  <si>
    <t>Past due items</t>
  </si>
  <si>
    <t>Items belonging to regulatory high-risk categories</t>
  </si>
  <si>
    <t>Short-term claims on commercial banks and corporates</t>
  </si>
  <si>
    <t xml:space="preserve">Claims in the form of collective investment undertakings </t>
  </si>
  <si>
    <t>Other items</t>
  </si>
  <si>
    <t>Total</t>
  </si>
  <si>
    <t>On-balance sheet netting</t>
  </si>
  <si>
    <t>Cash on deposit with, or cash assimilated instruments</t>
  </si>
  <si>
    <t>Equities or convertible bonds that are included in a main index</t>
  </si>
  <si>
    <t>Standard gold bullion or equivalent</t>
  </si>
  <si>
    <t xml:space="preserve"> Debt securities without credit rating issued by commercial banks </t>
  </si>
  <si>
    <t>Units in collective investment undertakings</t>
  </si>
  <si>
    <t>Regional governments or local authorities</t>
  </si>
  <si>
    <t>Multilateral development banks</t>
  </si>
  <si>
    <t>International organizations / institutions</t>
  </si>
  <si>
    <t>Public sector entities</t>
  </si>
  <si>
    <t>Commercial banks</t>
  </si>
  <si>
    <t>Total Credit Risk Mitigation</t>
  </si>
  <si>
    <t>FX</t>
  </si>
  <si>
    <t>Current &amp; Demand Deposits/Total Assets</t>
  </si>
  <si>
    <t xml:space="preserve">FX Liabilities/Total Liabilities </t>
  </si>
  <si>
    <t>Liquid Assets/Total Assets</t>
  </si>
  <si>
    <t>Loan Growth-YTD</t>
  </si>
  <si>
    <t>FX Assets/Total Assets</t>
  </si>
  <si>
    <t>FX Loans/Total Loans</t>
  </si>
  <si>
    <t>LLR/Total Loans</t>
  </si>
  <si>
    <t>Non Performed Loans / Total Loans</t>
  </si>
  <si>
    <t>Net Interest Margin</t>
  </si>
  <si>
    <t>Earnings from Operations / Average Annual Assets</t>
  </si>
  <si>
    <t>Total Interest Expense / Average Annual Assets</t>
  </si>
  <si>
    <t>Total Interest Income /Average Annual Assets</t>
  </si>
  <si>
    <t>Income</t>
  </si>
  <si>
    <t>Total regulatory capital ratio ( ≥ 9.6 %)</t>
  </si>
  <si>
    <t>Common equity Tier 1 ratio ( ≥ 6.4 %)</t>
  </si>
  <si>
    <t>Based on Basel III framework</t>
  </si>
  <si>
    <t>Capital ratios as a percentage of RWA</t>
  </si>
  <si>
    <t>Risk-weighted assets (amounts, GEL)</t>
  </si>
  <si>
    <t>Total regulatory capital</t>
  </si>
  <si>
    <t>Tier 1</t>
  </si>
  <si>
    <t>Common Equity Tier 1 (CET1)</t>
  </si>
  <si>
    <t>Regulatory capital (amounts, GEL)</t>
  </si>
  <si>
    <t>Key metrics</t>
  </si>
  <si>
    <t>Table 1</t>
  </si>
  <si>
    <t>Net Income</t>
  </si>
  <si>
    <t>Extraordinary Items</t>
  </si>
  <si>
    <t>Net Income after Taxation</t>
  </si>
  <si>
    <t>Taxation</t>
  </si>
  <si>
    <t>Net Income before Taxes and Extraordinary Items</t>
  </si>
  <si>
    <t>Total Provisions for Possible Losses</t>
  </si>
  <si>
    <t>Provision for Possible Losses on Other Assets</t>
  </si>
  <si>
    <t>Provision for Possible Losses on Investments and Securities</t>
  </si>
  <si>
    <t>Loan Loss Reserve</t>
  </si>
  <si>
    <t>Net Income before Provisions</t>
  </si>
  <si>
    <t>Other Non-Interest Expenses</t>
  </si>
  <si>
    <t xml:space="preserve">Depreciation Expense </t>
  </si>
  <si>
    <t>Operating Costs of Fixed Assets</t>
  </si>
  <si>
    <t>Personnel Expenses</t>
  </si>
  <si>
    <t>Bank Development, Consultation and Marketing Expenses</t>
  </si>
  <si>
    <t>Non-Interest Expenses from other Banking Operations</t>
  </si>
  <si>
    <t xml:space="preserve"> Non-Interest Expenses</t>
  </si>
  <si>
    <t>Other Non-Interest Income</t>
  </si>
  <si>
    <t>Non-Interest Income from other Banking Operations</t>
  </si>
  <si>
    <t>Gain (Loss) on Sales of Fixed Assets</t>
  </si>
  <si>
    <t>Gain (Loss) from Foreign Exchange Translation</t>
  </si>
  <si>
    <t>Gain (Loss) from Foreign Exchange Trading</t>
  </si>
  <si>
    <t>Gain (Loss) from Investment Securities</t>
  </si>
  <si>
    <t>Gain (Loss) from Dealing Securities</t>
  </si>
  <si>
    <t>Dividend Income</t>
  </si>
  <si>
    <t>Fee and Commission Expense</t>
  </si>
  <si>
    <t>Fee and Commission Income</t>
  </si>
  <si>
    <t>Net Fee and Commission Income</t>
  </si>
  <si>
    <t xml:space="preserve"> Non-Interest Income</t>
  </si>
  <si>
    <t>Net Interest Income</t>
  </si>
  <si>
    <t>Total Interest Expense</t>
  </si>
  <si>
    <t>Other Interest Expenses</t>
  </si>
  <si>
    <t>Interest Paid on Other Borrowings</t>
  </si>
  <si>
    <t>Interest Paid on Own Debt Securities</t>
  </si>
  <si>
    <t>Interest Paid on Banks Deposits</t>
  </si>
  <si>
    <t>Interest Paid on Time Deposits</t>
  </si>
  <si>
    <t>Interest Paid on Demand Deposits</t>
  </si>
  <si>
    <t>Interest Expense</t>
  </si>
  <si>
    <t>Total Interest Income</t>
  </si>
  <si>
    <t>Other Interest Income</t>
  </si>
  <si>
    <t>Interest and Discount Income from Securities</t>
  </si>
  <si>
    <t>Fees/penalties income from loans to customers</t>
  </si>
  <si>
    <t>from Other Sectors Loans</t>
  </si>
  <si>
    <t>from Individuals Loans</t>
  </si>
  <si>
    <t>from the Transportation or Communications Sector Loans</t>
  </si>
  <si>
    <t>from the Mining and Mineral Processing Sector Loans</t>
  </si>
  <si>
    <t>from the Construction Sector Loans</t>
  </si>
  <si>
    <t>from the Agriculture and Forestry Sector Loans</t>
  </si>
  <si>
    <t>from the Energy Sector Loans</t>
  </si>
  <si>
    <t>from the Retail or Service Sector Loans</t>
  </si>
  <si>
    <t>from the Interbank Loans</t>
  </si>
  <si>
    <t>Interest Income from Loans</t>
  </si>
  <si>
    <t>Interest Income from Bank's "Nostro" and Deposit Accounts</t>
  </si>
  <si>
    <t>Interest Income</t>
  </si>
  <si>
    <t>Table 3</t>
  </si>
  <si>
    <t>Off-balance sheet items</t>
  </si>
  <si>
    <t xml:space="preserve">       Including: amounts below the thresholds for deduction (subject to 250% risk weight)</t>
  </si>
  <si>
    <t>Balance sheet items</t>
  </si>
  <si>
    <t>Table 5</t>
  </si>
  <si>
    <t>Other Real Estate Owned &amp; Repossessed Assets</t>
  </si>
  <si>
    <t>Not subject to capital requirements or subject to deduction from capital</t>
  </si>
  <si>
    <t xml:space="preserve"> Carrying values of items</t>
  </si>
  <si>
    <t>Table 7</t>
  </si>
  <si>
    <t>Tier 2 Capital</t>
  </si>
  <si>
    <t>Investments in the capital of commercial banks, insurance entities and other financial institutions where the bank does not own more than 10% of the issued share capital (amount above 10% limit)</t>
  </si>
  <si>
    <t>Significant investments in the Tier 2 capital (that are not common shares) of commercial banks, insurance entities and other financial institutions</t>
  </si>
  <si>
    <t>Reciprocal cross-holdings in Tier 2 capital</t>
  </si>
  <si>
    <t>Investments in own shares that meet the criteria for Tier 2 capital</t>
  </si>
  <si>
    <t>Regulatory Adjustments of Tier 2 Capital</t>
  </si>
  <si>
    <t>General reserves, limited to a maximum of 1.25% of the bank’s credit risk-weighted exposures</t>
  </si>
  <si>
    <t>Stock surplus (share premium) that meet the criteria for Tier 2 capital</t>
  </si>
  <si>
    <t>Instruments that comply with the criteria for Tier 2 capital</t>
  </si>
  <si>
    <t>Tier 2 capital before regulatory adjustments</t>
  </si>
  <si>
    <t>Additional Tier 1 Capital</t>
  </si>
  <si>
    <t>Regulatory adjustments applied to Additional Tier 1 resulting from shortfall of Tier 2 capital to deduct investments</t>
  </si>
  <si>
    <t>Significant investments in the Additional Tier 1 capital (that are not common shares) of commercial banks, insurance entities and other financial institutions</t>
  </si>
  <si>
    <t>Reciprocal cross-holdings in Additional Tier 1 instruments</t>
  </si>
  <si>
    <t>Investments in own Additional Tier 1 instruments</t>
  </si>
  <si>
    <t>Regulatory Adjustments of Additional Tier 1 capital</t>
  </si>
  <si>
    <t>Stock surplus (share premium) that meet the criteria for Additional Tier 1 capital</t>
  </si>
  <si>
    <t>Including: instruments classified as liabilities under the relevant accounting standards</t>
  </si>
  <si>
    <t>Instruments that comply with the criteria for Additional tier 1 capital</t>
  </si>
  <si>
    <t>Additional tier 1 capital before regulatory adjustments</t>
  </si>
  <si>
    <t xml:space="preserve">Common Equity Tier 1 </t>
  </si>
  <si>
    <t>Regulatory adjustments applied to Common Equity Tier 1 resulting from shortfall of Tier 1 and Tier 2 capital to deduct investments</t>
  </si>
  <si>
    <t>The amount of significant Investments and Deferred Tax Assets which exceed 15% of common equity tier 1</t>
  </si>
  <si>
    <t>Deferred tax assets arising from temporary differences (amount above 10% threshold, net of related tax liability)</t>
  </si>
  <si>
    <t>Significant investments in the common shares of commercial banks, insurance entities and other financial institutions (amount above 10% limit)</t>
  </si>
  <si>
    <t>Holdings of equity and other participations constituting more than 10% of the share capital of other commercial entities</t>
  </si>
  <si>
    <t>Significant investments in the common equity tier 1 capital (that are not common shares) of commercial banks, insurance entities and other financial institutions that are outside the scope of regulatory consolidation</t>
  </si>
  <si>
    <t>Deferred tax assets not subject to the threshold deduction (net of related tax liability)</t>
  </si>
  <si>
    <t>Cash flow hedge reserve</t>
  </si>
  <si>
    <t>Reciprocal cross holdings in the capital of commercial banks, insurance entities and other financial institutions</t>
  </si>
  <si>
    <t>Investments in own shares</t>
  </si>
  <si>
    <t>Shortfall of the stock of provisions to the provisions based on the Asset Classification</t>
  </si>
  <si>
    <t xml:space="preserve">Intangible assets </t>
  </si>
  <si>
    <t>Accumulated unrealized revaluation gains on assets through profit and loss to the extent that they exceed accumulated unrealized revaluation losses through profit and loss</t>
  </si>
  <si>
    <t xml:space="preserve">Revaluation reserves on assets </t>
  </si>
  <si>
    <t>Regulatory Adjustments of Common Equity Tier 1 capital</t>
  </si>
  <si>
    <t xml:space="preserve">Retained earnings (loss) </t>
  </si>
  <si>
    <t>Other disclosed reserves</t>
  </si>
  <si>
    <t xml:space="preserve">Accumulated other comprehensive income </t>
  </si>
  <si>
    <t>Stock surplus (share premium) of common share that meets the criteria of Common Equity Tier 1</t>
  </si>
  <si>
    <t>Common shares that comply with the criteria for Common Equity Tier 1</t>
  </si>
  <si>
    <t>Common Equity Tier 1 capital before regulatory adjustments</t>
  </si>
  <si>
    <t>Regulatory capital</t>
  </si>
  <si>
    <t>Table 9</t>
  </si>
  <si>
    <t>Claims in the form of collective investment undertakings (‘CIU’)</t>
  </si>
  <si>
    <t>Risk Weighted Exposures before Credit Risk Mitigation</t>
  </si>
  <si>
    <t>Table 11</t>
  </si>
  <si>
    <t>Off-balance sheet amount</t>
  </si>
  <si>
    <t>On-balance sheet amount</t>
  </si>
  <si>
    <t>Asset Classes</t>
  </si>
  <si>
    <t>Table 13</t>
  </si>
  <si>
    <t>Maturity over 5 years</t>
  </si>
  <si>
    <t>Maturity from 4 years up to 5 years</t>
  </si>
  <si>
    <t>Maturity from 3 years up to 4 years</t>
  </si>
  <si>
    <t>Maturity from 2 years up to 3 years</t>
  </si>
  <si>
    <t>Maturity from 1 year up to 2 years</t>
  </si>
  <si>
    <t>Maturity less than 1 year</t>
  </si>
  <si>
    <t>Interest rate contracts</t>
  </si>
  <si>
    <t>FX contracts</t>
  </si>
  <si>
    <t>Exposure value</t>
  </si>
  <si>
    <t>Percentage</t>
  </si>
  <si>
    <t>Nominal amount</t>
  </si>
  <si>
    <t>Table 15</t>
  </si>
  <si>
    <t>Risk-weighted assets (RWA) (Based on Basel I frameworks)</t>
  </si>
  <si>
    <t>Total Equity Capital</t>
  </si>
  <si>
    <t>Information about supervisory board, directorate, beneficiary owners and shareholders</t>
  </si>
  <si>
    <t>Of which below 10% equity holdings subject to limited recognition</t>
  </si>
  <si>
    <t>Claims or contingent claims on public sector entities</t>
  </si>
  <si>
    <t>Claims or contingent claims on  public sector entities</t>
  </si>
  <si>
    <t>Based on Basel I framework</t>
  </si>
  <si>
    <t xml:space="preserve">Return on Average Assets (ROAA) </t>
  </si>
  <si>
    <t xml:space="preserve">Return on Average Equity (ROAE) </t>
  </si>
  <si>
    <t>Total Non-Interest Income</t>
  </si>
  <si>
    <t>Total Non-Interest Expenses</t>
  </si>
  <si>
    <t>Net Non-Interest Income</t>
  </si>
  <si>
    <t>Counterparty Credit Risk Weighted Exposures</t>
  </si>
  <si>
    <t>Funded Credit Protection</t>
  </si>
  <si>
    <t>Unfunded Credit Protection</t>
  </si>
  <si>
    <t>Debt securities with a short-term credit assessment, which has been determined by NBG to be associated with credit quality step 3 or above under the rules for the risk weighting of short term exposures</t>
  </si>
  <si>
    <t>Debt securities issued by central governments or central banks, regional governments or local authorities, public sector entities, multilateral development banks and international organizations/institutions</t>
  </si>
  <si>
    <t>Debt securities issued by regional governments or local authorities, public sector entities, multilateral development banks and international organizations/institutions</t>
  </si>
  <si>
    <t>Central governments or central banks</t>
  </si>
  <si>
    <t>Other corporate entities that have a credit assessment, which has been determined by NBG to be associated with credit quality step 2 or above under the rules for the risk weighting of exposures to corporates</t>
  </si>
  <si>
    <t>Debt securities issued by other entities, which securities have a credit assessment, which has been determined by NBG to be associated with credit quality step 3 or above under the rules for the risk weighting of exposures to corporates.</t>
  </si>
  <si>
    <t>Total exposures subject to credit risk weighting</t>
  </si>
  <si>
    <t xml:space="preserve"> Reconcilation of balance sheet to regulatory capital</t>
  </si>
  <si>
    <t>GEL</t>
  </si>
  <si>
    <t>Other Contingent Liabilities</t>
  </si>
  <si>
    <t>Financial assets of the bank</t>
  </si>
  <si>
    <t>Non-financial assets of the bank</t>
  </si>
  <si>
    <t>Real Estate:</t>
  </si>
  <si>
    <t>Precious metals and stones</t>
  </si>
  <si>
    <t xml:space="preserve">Cash </t>
  </si>
  <si>
    <t>Movable Property</t>
  </si>
  <si>
    <t>Shares Pledged</t>
  </si>
  <si>
    <t>Securities</t>
  </si>
  <si>
    <t>Risk Weighted Assets</t>
  </si>
  <si>
    <t>Risk Weighted Assets for Market Risk</t>
  </si>
  <si>
    <t>Risk Weighted Assets for Operational Risk</t>
  </si>
  <si>
    <t>Total Risk Weighted Assets</t>
  </si>
  <si>
    <t>Risk Weighted Assets for Credit Risk</t>
  </si>
  <si>
    <t>Including:instruments classified as equity under the relevant accounting standards</t>
  </si>
  <si>
    <t>Non-cancelable operating lease</t>
  </si>
  <si>
    <t>Guarantees</t>
  </si>
  <si>
    <t>Guarantees Issued</t>
  </si>
  <si>
    <t>Letters of credit Issued</t>
  </si>
  <si>
    <t>Undrawn loan commitments</t>
  </si>
  <si>
    <t>Assets pledged as security for liabilities of the bank</t>
  </si>
  <si>
    <t>Guarantees received as security for liabilities of the bank</t>
  </si>
  <si>
    <t xml:space="preserve">Surety, joint liability </t>
  </si>
  <si>
    <t xml:space="preserve">          Principal of interest rate contracts (except options)</t>
  </si>
  <si>
    <t xml:space="preserve">          Options sold</t>
  </si>
  <si>
    <t xml:space="preserve">          Options purchased</t>
  </si>
  <si>
    <t xml:space="preserve">          Receivables through FX contracts (except options)</t>
  </si>
  <si>
    <t xml:space="preserve">          Payables through FX contracts (except options)</t>
  </si>
  <si>
    <t xml:space="preserve">          Nominal value of potential receivables through other derivatives</t>
  </si>
  <si>
    <t xml:space="preserve">          Nominal value of potential payables through other derivatives</t>
  </si>
  <si>
    <t>Assets pledged as security for receivables of the bank</t>
  </si>
  <si>
    <t>Guaratees received as security for receivables of the bank</t>
  </si>
  <si>
    <t>Receivables not recognized on-balance</t>
  </si>
  <si>
    <t xml:space="preserve">        Principal of receivables derecognized during last 3 month</t>
  </si>
  <si>
    <t xml:space="preserve">        Interest and penalty receivable not recognized on-balance or derecognized during last 3 month</t>
  </si>
  <si>
    <t>Capital expenditure commitment</t>
  </si>
  <si>
    <t>Derivatives</t>
  </si>
  <si>
    <t xml:space="preserve">        Principal of receivables derecognized during 5 years month (including last 3 month)</t>
  </si>
  <si>
    <t xml:space="preserve">        Interest and penalty receivable not recognized on-balance or derecognized during last 5 years (including last 3 month)</t>
  </si>
  <si>
    <t>Through indefinit term agreement</t>
  </si>
  <si>
    <t>Within one year</t>
  </si>
  <si>
    <t>From 1 to 2 years</t>
  </si>
  <si>
    <t>From 2 to 3 years</t>
  </si>
  <si>
    <t>From 3 to 4 years</t>
  </si>
  <si>
    <t>From 4 to 5 years</t>
  </si>
  <si>
    <t>More than 5 years</t>
  </si>
  <si>
    <t>Differences between carrying values per standardized balance sheet used for regulatory reporting purposes and the exposure amounts used for capital adequacy calculation purposes</t>
  </si>
  <si>
    <t>Nominal values of off-balance sheet items subject to credit risk weighting</t>
  </si>
  <si>
    <t>Nominal values of off-balance sheet items subject to counterparty credit risk weighting</t>
  </si>
  <si>
    <t>Total nominal values of on-balance and off-balance sheet items before any adjustments used for credit risk weighting purposes</t>
  </si>
  <si>
    <t>Effect of credit conversion factor of off-balance sheet items related to credit risk framework</t>
  </si>
  <si>
    <t xml:space="preserve">Effect of credit conversion factor of off-balance sheet items related to counterparty credit risk framework (table CCR) </t>
  </si>
  <si>
    <t xml:space="preserve">On-balance sheet items per standardized regulatory report </t>
  </si>
  <si>
    <t>Chairman of the Supervisory Board</t>
  </si>
  <si>
    <t xml:space="preserve">Bank's web page </t>
  </si>
  <si>
    <t>Table of contents</t>
  </si>
  <si>
    <t xml:space="preserve"> Pillar 3 quarterly report</t>
  </si>
  <si>
    <t xml:space="preserve">Name of a bank </t>
  </si>
  <si>
    <t>CEO of a bank</t>
  </si>
  <si>
    <t>Linkages between financial statement assets and  balance sheet items subject to credit risk weighting</t>
  </si>
  <si>
    <t>Differences between carrying values of balance sheet items and exposure amounts subject to credit risk weighting</t>
  </si>
  <si>
    <t>Credit risk weighted exposures</t>
  </si>
  <si>
    <t>Standardized approach - effect of credit risk mitigation</t>
  </si>
  <si>
    <t>Asset Quality</t>
  </si>
  <si>
    <t>Liquidity</t>
  </si>
  <si>
    <t>Information about supervisory board, senior management and shareholders</t>
  </si>
  <si>
    <t>Account name of standardazed supervisory balance sheet item</t>
  </si>
  <si>
    <t>Subject to credit risk weighting</t>
  </si>
  <si>
    <t>Total carrying value of balance sheet items subject to credit risk weighting before adjustments</t>
  </si>
  <si>
    <t>Total exposures subject to credit risk weighting before adjustments</t>
  </si>
  <si>
    <t>m</t>
  </si>
  <si>
    <t>n</t>
  </si>
  <si>
    <t>o</t>
  </si>
  <si>
    <t>p</t>
  </si>
  <si>
    <t>q</t>
  </si>
  <si>
    <t xml:space="preserve">                                                                                                                                           Risk weights
Exposure classes</t>
  </si>
  <si>
    <t xml:space="preserve">Total Credit Risk Mitigation - On-balance sheet </t>
  </si>
  <si>
    <t xml:space="preserve">Total Credit Risk Mitigation - Off-balance sheet </t>
  </si>
  <si>
    <t>Table 12</t>
  </si>
  <si>
    <t>Off-balance sheet exposures</t>
  </si>
  <si>
    <t>On-balance sheet exposures</t>
  </si>
  <si>
    <t>Off-balance sheet exposures post CCF</t>
  </si>
  <si>
    <t xml:space="preserve">Off-balance sheet exposures - Nominal value </t>
  </si>
  <si>
    <t>RWA Density
f=e/(a+c)</t>
  </si>
  <si>
    <t>RWA before Credit Risk Mitigation</t>
  </si>
  <si>
    <t>RWA post Credit Risk Mitigation</t>
  </si>
  <si>
    <t>Contingent Liabilities and Commitments</t>
  </si>
  <si>
    <t>Credit Risk Weighted Exposures 
(On-balance items and off-balance items after credit conversion factor)</t>
  </si>
  <si>
    <t>Standardized approach - Effect of credit risk mitigation</t>
  </si>
  <si>
    <t>Liquidity Coverage Ratio</t>
  </si>
  <si>
    <t>Total HQLA</t>
  </si>
  <si>
    <t>LCR ratio (%)</t>
  </si>
  <si>
    <t>High-quality liquid assets</t>
  </si>
  <si>
    <t>Cash outflows</t>
  </si>
  <si>
    <t>Cash inflows</t>
  </si>
  <si>
    <t>Unsecured wholesale funding</t>
  </si>
  <si>
    <t>Secured wholesale funding</t>
  </si>
  <si>
    <t>TOTAL CASH OUTFLOWS</t>
  </si>
  <si>
    <t>TOTAL CASH INFLOWS</t>
  </si>
  <si>
    <t>Other cash inflows</t>
  </si>
  <si>
    <t>Secured lending (eg reverse repos)</t>
  </si>
  <si>
    <t>Retail deposits</t>
  </si>
  <si>
    <t>Net cash outflow</t>
  </si>
  <si>
    <t>Liquidity coverage ratio (%)</t>
  </si>
  <si>
    <t>Outflows related to off-balance sheet obligations and net short position of derivative exposures</t>
  </si>
  <si>
    <t>Total value according to Basel methodology (with limits)</t>
  </si>
  <si>
    <t>* Significant changes between these two reporting periods is due to changes in NBG's methodology of calculating Risk Weighted Risk Exposures, in particular excluding Currency induced credit risk (CICR) from RWRA, which will be reflected in Pillar 2 capital buffer requirements. For the further details see the link of NBG's official press-release: 
https://www.nbg.gov.ge/index.php?m=340&amp;newsid=3248&amp;lng=eng</t>
  </si>
  <si>
    <t>Common equity Tier 1 ratio ( ≥ 7.0 %) **</t>
  </si>
  <si>
    <t>Tier 1 ratio ( ≥ 8.5 %) **</t>
  </si>
  <si>
    <t>Total regulatory capital ratio ( ≥ 10.5 %) **</t>
  </si>
  <si>
    <t>*** LCR calculated according to NBG's methodology which is more focused on local risks than Basel framework. See the table 14. LCR; Commercial banks are required to comply with the limits by coefficients calculated according to NBG's methodology. The numbers calculated within Basel framework are given for illustratory purposes.</t>
  </si>
  <si>
    <t>Liquidity Coverage Ratio***</t>
  </si>
  <si>
    <t>** These includes Minimum capital requirements (4.5%, 6%, 8%) and Capital Conservation Buffer (2.5%) according to article 8 of the regulation on Capital Adequacy Requirements for Commercial Banks.</t>
  </si>
  <si>
    <t>Capital Adequacy Requirements</t>
  </si>
  <si>
    <t>https://www.nbg.gov.ge/index.php?m=340&amp;newsid=3248&amp;lng=eng</t>
  </si>
  <si>
    <t>Currency induced credit risk*</t>
  </si>
  <si>
    <t xml:space="preserve">* CICR is excluded from RWA due to changes in NBG's methodology of calculating Risk Weighted Risk Exposures, in particular excluding Currency induced credit risk (CICR) from RWRA, which will be reflected in Pillar 2 capital buffer requirements. For the further details see the link of NBG's official press-release: </t>
  </si>
  <si>
    <t>9.1</t>
  </si>
  <si>
    <t xml:space="preserve">Senior management of the bank ensures fair presentation and accuracy of the information provided within Pillar 3 disclosure report. The report is prepared in accordance with internal review and control processes coordinated with the board. The report meets the requirements of the decree N92/04 of the Governor of the National Bank of Georgia on “Disclosure requirements for commercial banks within Pillar 3” and other relevant decrees and regulations of NBG. </t>
  </si>
  <si>
    <t>Other contractual funding obligations</t>
  </si>
  <si>
    <t>Other contingent funding obligations</t>
  </si>
  <si>
    <t>Inflows from fully performing exposures</t>
  </si>
  <si>
    <t>* Commercial banks are required to comply with the limits by coefficients calculated according to NBG's methodology. The numbers calculated within Basel framework are given for illustratory purposes.</t>
  </si>
  <si>
    <t>Total unweighted value (daily average**)</t>
  </si>
  <si>
    <t>Total weighted values according to Basel methodology (daily average**)</t>
  </si>
  <si>
    <t>Total weighted values according to NBG's methodology* (daily average**)</t>
  </si>
  <si>
    <t>Total value according to NBG's methodology* (with limits)</t>
  </si>
  <si>
    <t>** Instead of daily average, values are given for the last day of reporting period</t>
  </si>
  <si>
    <t>JSC Silk Road Bank</t>
  </si>
  <si>
    <t>V.Kenkishvili</t>
  </si>
  <si>
    <t>A.Dzneladze</t>
  </si>
  <si>
    <t>www.silkroadbank.ge</t>
  </si>
  <si>
    <t>4Q 2017</t>
  </si>
  <si>
    <t>3Q 2017</t>
  </si>
  <si>
    <t>2Q 2017</t>
  </si>
  <si>
    <t>1Q 2017</t>
  </si>
  <si>
    <t>4Q 2016</t>
  </si>
  <si>
    <t>X</t>
  </si>
  <si>
    <t>Vasil Kenkishvili</t>
  </si>
  <si>
    <t>David Franz Borger, Germany</t>
  </si>
  <si>
    <t>Giorgi Marri</t>
  </si>
  <si>
    <t>Mamuka Shurgaia</t>
  </si>
  <si>
    <t>Alexander Dzneladze</t>
  </si>
  <si>
    <t>Natia Merabishvili</t>
  </si>
  <si>
    <t>George Gibradze</t>
  </si>
  <si>
    <t xml:space="preserve">JSC Silk Road Financial Group </t>
  </si>
  <si>
    <t xml:space="preserve">Uranus Holdings (Malta) Limited - (C67480) </t>
  </si>
  <si>
    <t xml:space="preserve">Giorgi Ramishvili </t>
  </si>
  <si>
    <t xml:space="preserve">Alexi Topuria </t>
  </si>
  <si>
    <t xml:space="preserve">David Franz Borger, Germany </t>
  </si>
  <si>
    <t>of wich General Loan loss Reserves</t>
  </si>
  <si>
    <t>of which General other assets loss Reserves</t>
  </si>
  <si>
    <t>of which loss Reserves for off balance liabilities</t>
  </si>
  <si>
    <t>table 9 (Capital), N39</t>
  </si>
  <si>
    <t>table 9 (Capital), N37</t>
  </si>
  <si>
    <t>Risk-weighted assets (RWA) (Based on Basel III framework) *</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</si>
</sst>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05">
    <font>
      <sz val="11"/>
      <color theme="1"/>
      <name val="Calibri"/>
      <family val="2"/>
      <scheme val="minor"/>
    </font>
    <font>
      <sz val="11"/>
      <color theme="1"/>
      <name val="Calibri"/>
      <family val="2"/>
      <scheme val="minor"/>
    </font>
    <font>
      <sz val="10"/>
      <name val="Arial"/>
      <family val="2"/>
    </font>
    <font>
      <sz val="10"/>
      <color theme="1"/>
      <name val="Calibri"/>
      <family val="2"/>
      <scheme val="minor"/>
    </font>
    <font>
      <b/>
      <sz val="10"/>
      <color theme="1"/>
      <name val="Calibri"/>
      <family val="2"/>
      <scheme val="minor"/>
    </font>
    <font>
      <sz val="10"/>
      <name val="Arial"/>
      <family val="2"/>
      <charset val="204"/>
    </font>
    <font>
      <u/>
      <sz val="10"/>
      <color indexed="12"/>
      <name val="Arial"/>
      <family val="2"/>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color theme="1"/>
      <name val="Arial"/>
      <family val="2"/>
    </font>
    <font>
      <sz val="11"/>
      <color theme="1"/>
      <name val="Arial"/>
      <family val="2"/>
    </font>
    <font>
      <b/>
      <sz val="10"/>
      <color theme="1"/>
      <name val="Arial"/>
      <family val="2"/>
    </font>
    <font>
      <sz val="10"/>
      <color rgb="FF333333"/>
      <name val="Arial"/>
      <family val="2"/>
    </font>
    <font>
      <i/>
      <sz val="10"/>
      <color theme="1"/>
      <name val="Arial"/>
      <family val="2"/>
    </font>
    <font>
      <sz val="8"/>
      <color theme="1"/>
      <name val="Arial"/>
      <family val="2"/>
    </font>
    <font>
      <b/>
      <sz val="11"/>
      <color theme="1"/>
      <name val="Arial"/>
      <family val="2"/>
    </font>
    <font>
      <b/>
      <sz val="11"/>
      <name val="Arial"/>
      <family val="2"/>
    </font>
    <font>
      <i/>
      <sz val="11"/>
      <color theme="1"/>
      <name val="Arial"/>
      <family val="2"/>
    </font>
    <font>
      <sz val="11"/>
      <name val="Arial"/>
      <family val="2"/>
    </font>
    <font>
      <b/>
      <i/>
      <sz val="10"/>
      <color theme="1"/>
      <name val="Arial"/>
      <family val="2"/>
    </font>
    <font>
      <sz val="10"/>
      <name val="Sylfaen"/>
      <family val="1"/>
    </font>
    <font>
      <b/>
      <sz val="10"/>
      <name val="Calibri"/>
      <family val="2"/>
      <scheme val="minor"/>
    </font>
    <font>
      <sz val="10"/>
      <name val="Calibri"/>
      <family val="2"/>
      <scheme val="minor"/>
    </font>
    <font>
      <sz val="8"/>
      <color theme="1"/>
      <name val="Calibri"/>
      <family val="2"/>
      <scheme val="minor"/>
    </font>
    <font>
      <sz val="10"/>
      <name val="SPKolheti"/>
      <family val="1"/>
    </font>
    <font>
      <i/>
      <sz val="10"/>
      <color theme="1"/>
      <name val="Calibri"/>
      <family val="2"/>
      <scheme val="minor"/>
    </font>
    <font>
      <sz val="10"/>
      <color theme="1"/>
      <name val="Segoe UI"/>
      <family val="2"/>
    </font>
    <font>
      <sz val="10"/>
      <color theme="1"/>
      <name val="Times New Roman"/>
      <family val="1"/>
    </font>
    <font>
      <sz val="12"/>
      <color indexed="8"/>
      <name val="Sylfaen"/>
      <family val="1"/>
    </font>
    <font>
      <sz val="10"/>
      <color indexed="8"/>
      <name val="Sylfaen"/>
      <family val="1"/>
    </font>
  </fonts>
  <fills count="7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6" tint="0.59999389629810485"/>
        <bgColor indexed="64"/>
      </patternFill>
    </fill>
    <fill>
      <patternFill patternType="lightGray">
        <fgColor indexed="22"/>
        <bgColor theme="1" tint="0.499984740745262"/>
      </patternFill>
    </fill>
  </fills>
  <borders count="107">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indexed="64"/>
      </top>
      <bottom style="thin">
        <color theme="6" tint="-0.499984740745262"/>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top style="thin">
        <color indexed="64"/>
      </top>
      <bottom style="medium">
        <color indexed="64"/>
      </bottom>
      <diagonal/>
    </border>
    <border>
      <left style="thin">
        <color auto="1"/>
      </left>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indexed="64"/>
      </right>
      <top style="medium">
        <color auto="1"/>
      </top>
      <bottom style="medium">
        <color indexed="64"/>
      </bottom>
      <diagonal/>
    </border>
    <border>
      <left/>
      <right style="medium">
        <color indexed="64"/>
      </right>
      <top/>
      <bottom/>
      <diagonal/>
    </border>
    <border>
      <left/>
      <right style="thin">
        <color theme="6" tint="-0.499984740745262"/>
      </right>
      <top/>
      <bottom/>
      <diagonal/>
    </border>
    <border>
      <left style="thin">
        <color theme="6" tint="-0.499984740745262"/>
      </left>
      <right style="thin">
        <color theme="6" tint="-0.499984740745262"/>
      </right>
      <top/>
      <bottom/>
      <diagonal/>
    </border>
  </borders>
  <cellStyleXfs count="20964">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5" fillId="0" borderId="0"/>
    <xf numFmtId="0" fontId="5" fillId="0" borderId="0"/>
    <xf numFmtId="166" fontId="5" fillId="0" borderId="0" applyFont="0" applyFill="0" applyBorder="0" applyAlignment="0" applyProtection="0"/>
    <xf numFmtId="0" fontId="2" fillId="0" borderId="0"/>
    <xf numFmtId="0" fontId="5" fillId="0" borderId="0"/>
    <xf numFmtId="0" fontId="1" fillId="0" borderId="0"/>
    <xf numFmtId="9" fontId="1" fillId="0" borderId="0" applyFont="0" applyFill="0" applyBorder="0" applyAlignment="0" applyProtection="0"/>
    <xf numFmtId="0" fontId="2" fillId="0" borderId="0"/>
    <xf numFmtId="0" fontId="2" fillId="0" borderId="0"/>
    <xf numFmtId="0" fontId="6" fillId="0" borderId="0" applyNumberFormat="0" applyFill="0" applyBorder="0" applyAlignment="0" applyProtection="0">
      <alignment vertical="top"/>
      <protection locked="0"/>
    </xf>
    <xf numFmtId="0" fontId="8" fillId="0" borderId="0"/>
    <xf numFmtId="168" fontId="9" fillId="37" borderId="0"/>
    <xf numFmtId="169" fontId="9" fillId="37" borderId="0"/>
    <xf numFmtId="168" fontId="9" fillId="37" borderId="0"/>
    <xf numFmtId="0" fontId="10" fillId="38"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0" fontId="10" fillId="3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168" fontId="11" fillId="38" borderId="0" applyNumberFormat="0" applyBorder="0" applyAlignment="0" applyProtection="0"/>
    <xf numFmtId="169" fontId="11" fillId="38" borderId="0" applyNumberFormat="0" applyBorder="0" applyAlignment="0" applyProtection="0"/>
    <xf numFmtId="168" fontId="11" fillId="38"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0" fontId="10" fillId="39"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168" fontId="11" fillId="39" borderId="0" applyNumberFormat="0" applyBorder="0" applyAlignment="0" applyProtection="0"/>
    <xf numFmtId="169" fontId="11" fillId="39" borderId="0" applyNumberFormat="0" applyBorder="0" applyAlignment="0" applyProtection="0"/>
    <xf numFmtId="168" fontId="11" fillId="39"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0" fontId="10" fillId="4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168" fontId="11" fillId="40" borderId="0" applyNumberFormat="0" applyBorder="0" applyAlignment="0" applyProtection="0"/>
    <xf numFmtId="169" fontId="11" fillId="40" borderId="0" applyNumberFormat="0" applyBorder="0" applyAlignment="0" applyProtection="0"/>
    <xf numFmtId="168" fontId="11" fillId="40"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0" fontId="10" fillId="42"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168" fontId="11" fillId="42" borderId="0" applyNumberFormat="0" applyBorder="0" applyAlignment="0" applyProtection="0"/>
    <xf numFmtId="169" fontId="11" fillId="42" borderId="0" applyNumberFormat="0" applyBorder="0" applyAlignment="0" applyProtection="0"/>
    <xf numFmtId="168" fontId="11" fillId="42"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0" fontId="10" fillId="4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168" fontId="11" fillId="43" borderId="0" applyNumberFormat="0" applyBorder="0" applyAlignment="0" applyProtection="0"/>
    <xf numFmtId="169" fontId="11" fillId="43" borderId="0" applyNumberFormat="0" applyBorder="0" applyAlignment="0" applyProtection="0"/>
    <xf numFmtId="168" fontId="11" fillId="43"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0" fontId="10" fillId="45"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168" fontId="11" fillId="45" borderId="0" applyNumberFormat="0" applyBorder="0" applyAlignment="0" applyProtection="0"/>
    <xf numFmtId="169" fontId="11" fillId="45" borderId="0" applyNumberFormat="0" applyBorder="0" applyAlignment="0" applyProtection="0"/>
    <xf numFmtId="168" fontId="11" fillId="45"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0" fontId="10" fillId="46"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168" fontId="11" fillId="46" borderId="0" applyNumberFormat="0" applyBorder="0" applyAlignment="0" applyProtection="0"/>
    <xf numFmtId="169" fontId="11" fillId="46" borderId="0" applyNumberFormat="0" applyBorder="0" applyAlignment="0" applyProtection="0"/>
    <xf numFmtId="168" fontId="11" fillId="46" borderId="0" applyNumberFormat="0" applyBorder="0" applyAlignment="0" applyProtection="0"/>
    <xf numFmtId="0" fontId="10" fillId="46"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0" fontId="10" fillId="41"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168" fontId="11" fillId="41" borderId="0" applyNumberFormat="0" applyBorder="0" applyAlignment="0" applyProtection="0"/>
    <xf numFmtId="169" fontId="11" fillId="41" borderId="0" applyNumberFormat="0" applyBorder="0" applyAlignment="0" applyProtection="0"/>
    <xf numFmtId="168" fontId="11" fillId="41"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0" fontId="10" fillId="44"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168" fontId="11" fillId="44" borderId="0" applyNumberFormat="0" applyBorder="0" applyAlignment="0" applyProtection="0"/>
    <xf numFmtId="169" fontId="11" fillId="44" borderId="0" applyNumberFormat="0" applyBorder="0" applyAlignment="0" applyProtection="0"/>
    <xf numFmtId="168" fontId="11" fillId="44" borderId="0" applyNumberFormat="0" applyBorder="0" applyAlignment="0" applyProtection="0"/>
    <xf numFmtId="0" fontId="10" fillId="44"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0" fontId="10" fillId="47"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168" fontId="11" fillId="47" borderId="0" applyNumberFormat="0" applyBorder="0" applyAlignment="0" applyProtection="0"/>
    <xf numFmtId="169" fontId="11" fillId="47" borderId="0" applyNumberFormat="0" applyBorder="0" applyAlignment="0" applyProtection="0"/>
    <xf numFmtId="168" fontId="11" fillId="47" borderId="0" applyNumberFormat="0" applyBorder="0" applyAlignment="0" applyProtection="0"/>
    <xf numFmtId="0" fontId="10" fillId="47"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0" fontId="12" fillId="48"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168" fontId="14" fillId="48" borderId="0" applyNumberFormat="0" applyBorder="0" applyAlignment="0" applyProtection="0"/>
    <xf numFmtId="169" fontId="14" fillId="48" borderId="0" applyNumberFormat="0" applyBorder="0" applyAlignment="0" applyProtection="0"/>
    <xf numFmtId="168" fontId="14" fillId="48" borderId="0" applyNumberFormat="0" applyBorder="0" applyAlignment="0" applyProtection="0"/>
    <xf numFmtId="0" fontId="12" fillId="48"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0" fontId="12" fillId="45"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168" fontId="14" fillId="45" borderId="0" applyNumberFormat="0" applyBorder="0" applyAlignment="0" applyProtection="0"/>
    <xf numFmtId="169" fontId="14" fillId="45" borderId="0" applyNumberFormat="0" applyBorder="0" applyAlignment="0" applyProtection="0"/>
    <xf numFmtId="168" fontId="14" fillId="45" borderId="0" applyNumberFormat="0" applyBorder="0" applyAlignment="0" applyProtection="0"/>
    <xf numFmtId="0" fontId="12" fillId="45"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0" fontId="12" fillId="46"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168" fontId="14" fillId="46" borderId="0" applyNumberFormat="0" applyBorder="0" applyAlignment="0" applyProtection="0"/>
    <xf numFmtId="169" fontId="14" fillId="46" borderId="0" applyNumberFormat="0" applyBorder="0" applyAlignment="0" applyProtection="0"/>
    <xf numFmtId="168" fontId="14" fillId="46"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0" fontId="12" fillId="51"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168" fontId="14" fillId="51" borderId="0" applyNumberFormat="0" applyBorder="0" applyAlignment="0" applyProtection="0"/>
    <xf numFmtId="169" fontId="14" fillId="51" borderId="0" applyNumberFormat="0" applyBorder="0" applyAlignment="0" applyProtection="0"/>
    <xf numFmtId="168" fontId="14" fillId="51" borderId="0" applyNumberFormat="0" applyBorder="0" applyAlignment="0" applyProtection="0"/>
    <xf numFmtId="0" fontId="12" fillId="51"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0" fontId="12" fillId="54"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168" fontId="14" fillId="54" borderId="0" applyNumberFormat="0" applyBorder="0" applyAlignment="0" applyProtection="0"/>
    <xf numFmtId="169" fontId="14" fillId="54" borderId="0" applyNumberFormat="0" applyBorder="0" applyAlignment="0" applyProtection="0"/>
    <xf numFmtId="168" fontId="14"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2" fillId="54" borderId="0" applyNumberFormat="0" applyBorder="0" applyAlignment="0" applyProtection="0"/>
    <xf numFmtId="0" fontId="10" fillId="55" borderId="0" applyNumberFormat="0" applyBorder="0" applyAlignment="0" applyProtection="0"/>
    <xf numFmtId="0" fontId="1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0" fontId="12" fillId="58"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168" fontId="14" fillId="58" borderId="0" applyNumberFormat="0" applyBorder="0" applyAlignment="0" applyProtection="0"/>
    <xf numFmtId="169" fontId="14" fillId="58" borderId="0" applyNumberFormat="0" applyBorder="0" applyAlignment="0" applyProtection="0"/>
    <xf numFmtId="168" fontId="14"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2" fillId="58" borderId="0" applyNumberFormat="0" applyBorder="0" applyAlignment="0" applyProtection="0"/>
    <xf numFmtId="0" fontId="10" fillId="55" borderId="0" applyNumberFormat="0" applyBorder="0" applyAlignment="0" applyProtection="0"/>
    <xf numFmtId="0" fontId="10" fillId="59"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0" fontId="12"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168" fontId="14" fillId="60" borderId="0" applyNumberFormat="0" applyBorder="0" applyAlignment="0" applyProtection="0"/>
    <xf numFmtId="169" fontId="14" fillId="60" borderId="0" applyNumberFormat="0" applyBorder="0" applyAlignment="0" applyProtection="0"/>
    <xf numFmtId="168" fontId="14"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2" fillId="60"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2" fillId="56"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0" fontId="12" fillId="49"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168" fontId="14" fillId="49" borderId="0" applyNumberFormat="0" applyBorder="0" applyAlignment="0" applyProtection="0"/>
    <xf numFmtId="169" fontId="14" fillId="49" borderId="0" applyNumberFormat="0" applyBorder="0" applyAlignment="0" applyProtection="0"/>
    <xf numFmtId="168" fontId="14"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2" fillId="49" borderId="0" applyNumberFormat="0" applyBorder="0" applyAlignment="0" applyProtection="0"/>
    <xf numFmtId="0" fontId="10" fillId="61" borderId="0" applyNumberFormat="0" applyBorder="0" applyAlignment="0" applyProtection="0"/>
    <xf numFmtId="0" fontId="10" fillId="52" borderId="0" applyNumberFormat="0" applyBorder="0" applyAlignment="0" applyProtection="0"/>
    <xf numFmtId="0" fontId="12" fillId="53"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0" fontId="12" fillId="50"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168" fontId="14" fillId="50" borderId="0" applyNumberFormat="0" applyBorder="0" applyAlignment="0" applyProtection="0"/>
    <xf numFmtId="169" fontId="14" fillId="50" borderId="0" applyNumberFormat="0" applyBorder="0" applyAlignment="0" applyProtection="0"/>
    <xf numFmtId="168" fontId="14"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2" fillId="50" borderId="0" applyNumberFormat="0" applyBorder="0" applyAlignment="0" applyProtection="0"/>
    <xf numFmtId="0" fontId="10" fillId="55" borderId="0" applyNumberFormat="0" applyBorder="0" applyAlignment="0" applyProtection="0"/>
    <xf numFmtId="0" fontId="10" fillId="62"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0" fontId="12" fillId="63"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168" fontId="14" fillId="63" borderId="0" applyNumberFormat="0" applyBorder="0" applyAlignment="0" applyProtection="0"/>
    <xf numFmtId="169" fontId="14" fillId="63" borderId="0" applyNumberFormat="0" applyBorder="0" applyAlignment="0" applyProtection="0"/>
    <xf numFmtId="168" fontId="14"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2" fillId="63"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0" fontId="15" fillId="39"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168" fontId="17" fillId="39" borderId="0" applyNumberFormat="0" applyBorder="0" applyAlignment="0" applyProtection="0"/>
    <xf numFmtId="169" fontId="17" fillId="39" borderId="0" applyNumberFormat="0" applyBorder="0" applyAlignment="0" applyProtection="0"/>
    <xf numFmtId="168" fontId="17" fillId="39" borderId="0" applyNumberFormat="0" applyBorder="0" applyAlignment="0" applyProtection="0"/>
    <xf numFmtId="0" fontId="15" fillId="39" borderId="0" applyNumberFormat="0" applyBorder="0" applyAlignment="0" applyProtection="0"/>
    <xf numFmtId="170" fontId="18"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1" fontId="20" fillId="0" borderId="0" applyFill="0" applyBorder="0" applyAlignment="0"/>
    <xf numFmtId="171" fontId="20"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0" fontId="19" fillId="0" borderId="0" applyFill="0" applyBorder="0" applyAlignment="0"/>
    <xf numFmtId="172" fontId="20" fillId="0" borderId="0" applyFill="0" applyBorder="0" applyAlignment="0"/>
    <xf numFmtId="173" fontId="20" fillId="0" borderId="0" applyFill="0" applyBorder="0" applyAlignment="0"/>
    <xf numFmtId="174" fontId="20" fillId="0" borderId="0" applyFill="0" applyBorder="0" applyAlignment="0"/>
    <xf numFmtId="175"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9" fontId="23"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2" fillId="9" borderId="36"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0" fontId="21"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168" fontId="23" fillId="64" borderId="43" applyNumberFormat="0" applyAlignment="0" applyProtection="0"/>
    <xf numFmtId="169" fontId="23" fillId="64" borderId="43" applyNumberFormat="0" applyAlignment="0" applyProtection="0"/>
    <xf numFmtId="168" fontId="23" fillId="64" borderId="43" applyNumberFormat="0" applyAlignment="0" applyProtection="0"/>
    <xf numFmtId="0" fontId="21" fillId="64" borderId="43" applyNumberFormat="0" applyAlignment="0" applyProtection="0"/>
    <xf numFmtId="0" fontId="24"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0" fontId="25" fillId="10" borderId="39"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169" fontId="26" fillId="65" borderId="44" applyNumberFormat="0" applyAlignment="0" applyProtection="0"/>
    <xf numFmtId="168" fontId="26" fillId="65" borderId="44" applyNumberFormat="0" applyAlignment="0" applyProtection="0"/>
    <xf numFmtId="0" fontId="24"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5"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178"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10"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172" fontId="20"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8" fillId="0" borderId="0"/>
    <xf numFmtId="14" fontId="29" fillId="0" borderId="0" applyFill="0" applyBorder="0" applyAlignment="0"/>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45">
      <alignment vertical="center"/>
    </xf>
    <xf numFmtId="38" fontId="9" fillId="0" borderId="0" applyFont="0" applyFill="0" applyBorder="0" applyAlignment="0" applyProtection="0"/>
    <xf numFmtId="180" fontId="2" fillId="0" borderId="0" applyFont="0" applyFill="0" applyBorder="0" applyAlignment="0" applyProtection="0"/>
    <xf numFmtId="0" fontId="30" fillId="66" borderId="0" applyNumberFormat="0" applyBorder="0" applyAlignment="0" applyProtection="0"/>
    <xf numFmtId="0" fontId="30" fillId="67" borderId="0" applyNumberFormat="0" applyBorder="0" applyAlignment="0" applyProtection="0"/>
    <xf numFmtId="0" fontId="30" fillId="68" borderId="0" applyNumberFormat="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168" fontId="33" fillId="0" borderId="0" applyNumberFormat="0" applyFill="0" applyBorder="0" applyAlignment="0" applyProtection="0"/>
    <xf numFmtId="169" fontId="33" fillId="0" borderId="0" applyNumberFormat="0" applyFill="0" applyBorder="0" applyAlignment="0" applyProtection="0"/>
    <xf numFmtId="168" fontId="33" fillId="0" borderId="0" applyNumberFormat="0" applyFill="0" applyBorder="0" applyAlignment="0" applyProtection="0"/>
    <xf numFmtId="0" fontId="31" fillId="0" borderId="0" applyNumberFormat="0" applyFill="0" applyBorder="0" applyAlignment="0" applyProtection="0"/>
    <xf numFmtId="168" fontId="2" fillId="0" borderId="0"/>
    <xf numFmtId="0" fontId="2" fillId="0" borderId="0"/>
    <xf numFmtId="168" fontId="2" fillId="0" borderId="0"/>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19" fillId="0" borderId="3" applyNumberFormat="0" applyAlignment="0">
      <alignment horizontal="right"/>
      <protection locked="0"/>
    </xf>
    <xf numFmtId="0" fontId="34" fillId="40"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0" fontId="34" fillId="4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168" fontId="36" fillId="40" borderId="0" applyNumberFormat="0" applyBorder="0" applyAlignment="0" applyProtection="0"/>
    <xf numFmtId="169" fontId="36" fillId="40" borderId="0" applyNumberFormat="0" applyBorder="0" applyAlignment="0" applyProtection="0"/>
    <xf numFmtId="168" fontId="36" fillId="40" borderId="0" applyNumberFormat="0" applyBorder="0" applyAlignment="0" applyProtection="0"/>
    <xf numFmtId="0" fontId="34" fillId="40" borderId="0" applyNumberFormat="0" applyBorder="0" applyAlignment="0" applyProtection="0"/>
    <xf numFmtId="0" fontId="2" fillId="69" borderId="3" applyNumberFormat="0" applyFont="0" applyBorder="0" applyProtection="0">
      <alignment horizontal="center" vertical="center"/>
    </xf>
    <xf numFmtId="0" fontId="37" fillId="0" borderId="33" applyNumberFormat="0" applyAlignment="0" applyProtection="0">
      <alignment horizontal="left" vertical="center"/>
    </xf>
    <xf numFmtId="0" fontId="37" fillId="0" borderId="33" applyNumberFormat="0" applyAlignment="0" applyProtection="0">
      <alignment horizontal="left" vertical="center"/>
    </xf>
    <xf numFmtId="168" fontId="37" fillId="0" borderId="33" applyNumberFormat="0" applyAlignment="0" applyProtection="0">
      <alignment horizontal="left" vertical="center"/>
    </xf>
    <xf numFmtId="0" fontId="37" fillId="0" borderId="9">
      <alignment horizontal="left" vertical="center"/>
    </xf>
    <xf numFmtId="0" fontId="37" fillId="0" borderId="9">
      <alignment horizontal="left" vertical="center"/>
    </xf>
    <xf numFmtId="168" fontId="37" fillId="0" borderId="9">
      <alignment horizontal="left" vertical="center"/>
    </xf>
    <xf numFmtId="0" fontId="38" fillId="0" borderId="46" applyNumberFormat="0" applyFill="0" applyAlignment="0" applyProtection="0"/>
    <xf numFmtId="169" fontId="38" fillId="0" borderId="46" applyNumberFormat="0" applyFill="0" applyAlignment="0" applyProtection="0"/>
    <xf numFmtId="0"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168" fontId="38" fillId="0" borderId="46" applyNumberFormat="0" applyFill="0" applyAlignment="0" applyProtection="0"/>
    <xf numFmtId="169" fontId="38" fillId="0" borderId="46" applyNumberFormat="0" applyFill="0" applyAlignment="0" applyProtection="0"/>
    <xf numFmtId="168" fontId="38" fillId="0" borderId="46"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169" fontId="39" fillId="0" borderId="47" applyNumberFormat="0" applyFill="0" applyAlignment="0" applyProtection="0"/>
    <xf numFmtId="0"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168" fontId="39" fillId="0" borderId="47" applyNumberFormat="0" applyFill="0" applyAlignment="0" applyProtection="0"/>
    <xf numFmtId="169" fontId="39" fillId="0" borderId="47" applyNumberFormat="0" applyFill="0" applyAlignment="0" applyProtection="0"/>
    <xf numFmtId="168" fontId="39" fillId="0" borderId="47" applyNumberFormat="0" applyFill="0" applyAlignment="0" applyProtection="0"/>
    <xf numFmtId="0" fontId="39" fillId="0" borderId="47" applyNumberFormat="0" applyFill="0" applyAlignment="0" applyProtection="0"/>
    <xf numFmtId="0" fontId="40" fillId="0" borderId="48" applyNumberFormat="0" applyFill="0" applyAlignment="0" applyProtection="0"/>
    <xf numFmtId="169"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168" fontId="40" fillId="0" borderId="48" applyNumberFormat="0" applyFill="0" applyAlignment="0" applyProtection="0"/>
    <xf numFmtId="169" fontId="40" fillId="0" borderId="48" applyNumberFormat="0" applyFill="0" applyAlignment="0" applyProtection="0"/>
    <xf numFmtId="168" fontId="40" fillId="0" borderId="48" applyNumberFormat="0" applyFill="0" applyAlignment="0" applyProtection="0"/>
    <xf numFmtId="0" fontId="40" fillId="0" borderId="48" applyNumberFormat="0" applyFill="0" applyAlignment="0" applyProtection="0"/>
    <xf numFmtId="0"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168" fontId="40" fillId="0" borderId="0" applyNumberFormat="0" applyFill="0" applyBorder="0" applyAlignment="0" applyProtection="0"/>
    <xf numFmtId="169" fontId="40" fillId="0" borderId="0" applyNumberFormat="0" applyFill="0" applyBorder="0" applyAlignment="0" applyProtection="0"/>
    <xf numFmtId="168" fontId="40" fillId="0" borderId="0" applyNumberFormat="0" applyFill="0" applyBorder="0" applyAlignment="0" applyProtection="0"/>
    <xf numFmtId="0" fontId="40" fillId="0" borderId="0" applyNumberFormat="0" applyFill="0" applyBorder="0" applyAlignment="0" applyProtection="0"/>
    <xf numFmtId="37" fontId="41" fillId="0" borderId="0"/>
    <xf numFmtId="168" fontId="42" fillId="0" borderId="0"/>
    <xf numFmtId="0" fontId="42" fillId="0" borderId="0"/>
    <xf numFmtId="168" fontId="42" fillId="0" borderId="0"/>
    <xf numFmtId="168" fontId="37" fillId="0" borderId="0"/>
    <xf numFmtId="0" fontId="37" fillId="0" borderId="0"/>
    <xf numFmtId="168" fontId="37" fillId="0" borderId="0"/>
    <xf numFmtId="168" fontId="43" fillId="0" borderId="0"/>
    <xf numFmtId="0" fontId="43" fillId="0" borderId="0"/>
    <xf numFmtId="168" fontId="43" fillId="0" borderId="0"/>
    <xf numFmtId="168" fontId="44" fillId="0" borderId="0"/>
    <xf numFmtId="0" fontId="44" fillId="0" borderId="0"/>
    <xf numFmtId="168" fontId="44" fillId="0" borderId="0"/>
    <xf numFmtId="168" fontId="45" fillId="0" borderId="0"/>
    <xf numFmtId="0" fontId="45" fillId="0" borderId="0"/>
    <xf numFmtId="168" fontId="45" fillId="0" borderId="0"/>
    <xf numFmtId="168" fontId="46" fillId="0" borderId="0"/>
    <xf numFmtId="0" fontId="46" fillId="0" borderId="0"/>
    <xf numFmtId="168" fontId="46" fillId="0" borderId="0"/>
    <xf numFmtId="0" fontId="45"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47" fillId="0" borderId="0" applyNumberFormat="0" applyFill="0" applyBorder="0" applyAlignment="0" applyProtection="0">
      <alignment vertical="top"/>
      <protection locked="0"/>
    </xf>
    <xf numFmtId="169" fontId="47" fillId="0" borderId="0" applyNumberFormat="0" applyFill="0" applyBorder="0" applyAlignment="0" applyProtection="0">
      <alignment vertical="top"/>
      <protection locked="0"/>
    </xf>
    <xf numFmtId="168" fontId="47" fillId="0" borderId="0" applyNumberFormat="0" applyFill="0" applyBorder="0" applyAlignment="0" applyProtection="0">
      <alignment vertical="top"/>
      <protection locked="0"/>
    </xf>
    <xf numFmtId="168" fontId="48" fillId="0" borderId="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9" fontId="51"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50" fillId="8" borderId="36"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0" fontId="49"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168" fontId="51" fillId="43" borderId="43" applyNumberFormat="0" applyAlignment="0" applyProtection="0"/>
    <xf numFmtId="169" fontId="51" fillId="43" borderId="43" applyNumberFormat="0" applyAlignment="0" applyProtection="0"/>
    <xf numFmtId="168" fontId="51" fillId="43" borderId="43" applyNumberFormat="0" applyAlignment="0" applyProtection="0"/>
    <xf numFmtId="0" fontId="49" fillId="43" borderId="43" applyNumberFormat="0" applyAlignment="0" applyProtection="0"/>
    <xf numFmtId="3" fontId="2" fillId="72" borderId="3" applyFont="0">
      <alignment horizontal="right" vertical="center"/>
      <protection locked="0"/>
    </xf>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0" fontId="52" fillId="0" borderId="49"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0" fontId="52" fillId="0" borderId="49"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0" fontId="53" fillId="0" borderId="38"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168" fontId="54" fillId="0" borderId="49" applyNumberFormat="0" applyFill="0" applyAlignment="0" applyProtection="0"/>
    <xf numFmtId="169" fontId="54" fillId="0" borderId="49" applyNumberFormat="0" applyFill="0" applyAlignment="0" applyProtection="0"/>
    <xf numFmtId="168" fontId="54" fillId="0" borderId="49" applyNumberFormat="0" applyFill="0" applyAlignment="0" applyProtection="0"/>
    <xf numFmtId="0" fontId="52"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55" fillId="73"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0" fontId="55" fillId="73"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168" fontId="57" fillId="73" borderId="0" applyNumberFormat="0" applyBorder="0" applyAlignment="0" applyProtection="0"/>
    <xf numFmtId="169" fontId="57" fillId="73" borderId="0" applyNumberFormat="0" applyBorder="0" applyAlignment="0" applyProtection="0"/>
    <xf numFmtId="168" fontId="57" fillId="73" borderId="0" applyNumberFormat="0" applyBorder="0" applyAlignment="0" applyProtection="0"/>
    <xf numFmtId="0" fontId="55" fillId="73" borderId="0" applyNumberFormat="0" applyBorder="0" applyAlignment="0" applyProtection="0"/>
    <xf numFmtId="1" fontId="58" fillId="0" borderId="0" applyProtection="0"/>
    <xf numFmtId="168" fontId="9" fillId="0" borderId="50"/>
    <xf numFmtId="169" fontId="9" fillId="0" borderId="50"/>
    <xf numFmtId="168" fontId="9"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59" fillId="0" borderId="0"/>
    <xf numFmtId="181" fontId="2"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0" fontId="60" fillId="0" borderId="0"/>
    <xf numFmtId="0" fontId="59" fillId="0" borderId="0"/>
    <xf numFmtId="179" fontId="11" fillId="0" borderId="0"/>
    <xf numFmtId="179" fontId="2" fillId="0" borderId="0"/>
    <xf numFmtId="179" fontId="2" fillId="0" borderId="0"/>
    <xf numFmtId="0" fontId="2" fillId="0" borderId="0"/>
    <xf numFmtId="0" fontId="2"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0"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11"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4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11" fillId="0" borderId="0"/>
    <xf numFmtId="0" fontId="11" fillId="0" borderId="0"/>
    <xf numFmtId="168" fontId="11" fillId="0" borderId="0"/>
    <xf numFmtId="0" fontId="1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68" fontId="11" fillId="0" borderId="0"/>
    <xf numFmtId="0" fontId="11" fillId="0" borderId="0"/>
    <xf numFmtId="0" fontId="11" fillId="0" borderId="0"/>
    <xf numFmtId="0" fontId="2"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10" fillId="0" borderId="0"/>
    <xf numFmtId="179" fontId="11" fillId="0" borderId="0"/>
    <xf numFmtId="179" fontId="1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1" fillId="0" borderId="0"/>
    <xf numFmtId="179" fontId="11" fillId="0" borderId="0"/>
    <xf numFmtId="179" fontId="11" fillId="0" borderId="0"/>
    <xf numFmtId="179" fontId="11" fillId="0" borderId="0"/>
    <xf numFmtId="179"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1" fillId="0" borderId="0"/>
    <xf numFmtId="179" fontId="2"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1" fillId="0" borderId="0"/>
    <xf numFmtId="0" fontId="2" fillId="0" borderId="0"/>
    <xf numFmtId="0" fontId="10" fillId="0" borderId="0"/>
    <xf numFmtId="168" fontId="8" fillId="0" borderId="0"/>
    <xf numFmtId="0" fontId="2" fillId="0" borderId="0"/>
    <xf numFmtId="0" fontId="1" fillId="0" borderId="0"/>
    <xf numFmtId="0" fontId="1" fillId="0" borderId="0"/>
    <xf numFmtId="179"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179" fontId="2" fillId="0" borderId="0"/>
    <xf numFmtId="0" fontId="11" fillId="0" borderId="0"/>
    <xf numFmtId="0" fontId="11" fillId="0" borderId="0"/>
    <xf numFmtId="168" fontId="8" fillId="0" borderId="0"/>
    <xf numFmtId="0" fontId="48" fillId="0" borderId="0"/>
    <xf numFmtId="0" fontId="2" fillId="0" borderId="0"/>
    <xf numFmtId="168" fontId="8" fillId="0" borderId="0"/>
    <xf numFmtId="0" fontId="1" fillId="0" borderId="0"/>
    <xf numFmtId="17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9" fontId="11"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179" fontId="2" fillId="0" borderId="0"/>
    <xf numFmtId="0" fontId="2" fillId="0" borderId="0"/>
    <xf numFmtId="179" fontId="2" fillId="0" borderId="0"/>
    <xf numFmtId="0" fontId="2" fillId="0" borderId="0"/>
    <xf numFmtId="179" fontId="2" fillId="0" borderId="0"/>
    <xf numFmtId="0" fontId="2"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11" fillId="0" borderId="0"/>
    <xf numFmtId="168" fontId="8" fillId="0" borderId="0"/>
    <xf numFmtId="168" fontId="8" fillId="0" borderId="0"/>
    <xf numFmtId="0" fontId="1" fillId="0" borderId="0"/>
    <xf numFmtId="179" fontId="11" fillId="0" borderId="0"/>
    <xf numFmtId="179" fontId="11" fillId="0" borderId="0"/>
    <xf numFmtId="0" fontId="4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1" fillId="0" borderId="0"/>
    <xf numFmtId="179" fontId="11"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9" fillId="0" borderId="0"/>
    <xf numFmtId="179" fontId="1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79" fontId="2"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1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9"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179" fontId="9" fillId="0" borderId="0"/>
    <xf numFmtId="0" fontId="5"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179" fontId="5" fillId="0" borderId="0"/>
    <xf numFmtId="0" fontId="9" fillId="0" borderId="0"/>
    <xf numFmtId="179" fontId="9" fillId="0" borderId="0"/>
    <xf numFmtId="0" fontId="9" fillId="0" borderId="0"/>
    <xf numFmtId="0" fontId="2" fillId="0" borderId="0"/>
    <xf numFmtId="0" fontId="9"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9" fillId="0" borderId="0"/>
    <xf numFmtId="179" fontId="5"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5"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9" fillId="0" borderId="0"/>
    <xf numFmtId="0" fontId="9" fillId="0" borderId="0"/>
    <xf numFmtId="168" fontId="9" fillId="0" borderId="0"/>
    <xf numFmtId="0" fontId="59" fillId="0" borderId="0"/>
    <xf numFmtId="168"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9" fillId="0" borderId="0"/>
    <xf numFmtId="0" fontId="5" fillId="0" borderId="0"/>
    <xf numFmtId="0" fontId="59" fillId="0" borderId="0"/>
    <xf numFmtId="168" fontId="5" fillId="0" borderId="0"/>
    <xf numFmtId="0" fontId="59" fillId="0" borderId="0"/>
    <xf numFmtId="168" fontId="5"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179" fontId="5"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179" fontId="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179" fontId="5" fillId="0" borderId="0"/>
    <xf numFmtId="179" fontId="5" fillId="0" borderId="0"/>
    <xf numFmtId="179" fontId="5" fillId="0" borderId="0"/>
    <xf numFmtId="179" fontId="5" fillId="0" borderId="0"/>
    <xf numFmtId="179" fontId="5" fillId="0" borderId="0"/>
    <xf numFmtId="0" fontId="1" fillId="0" borderId="0"/>
    <xf numFmtId="179" fontId="9"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9" fillId="0" borderId="0"/>
    <xf numFmtId="179" fontId="9" fillId="0" borderId="0"/>
    <xf numFmtId="179" fontId="9" fillId="0" borderId="0"/>
    <xf numFmtId="179"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7" fillId="0" borderId="0"/>
    <xf numFmtId="0" fontId="2" fillId="0" borderId="0"/>
    <xf numFmtId="0" fontId="59" fillId="0" borderId="0"/>
    <xf numFmtId="168" fontId="27"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5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59" fillId="0" borderId="0"/>
    <xf numFmtId="0" fontId="2" fillId="0" borderId="0"/>
    <xf numFmtId="0" fontId="59"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9" fontId="2" fillId="0" borderId="0"/>
    <xf numFmtId="0" fontId="59"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169" fontId="2"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168" fontId="2" fillId="0" borderId="0"/>
    <xf numFmtId="0" fontId="59"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68" fontId="2" fillId="0" borderId="0"/>
    <xf numFmtId="0" fontId="59" fillId="0" borderId="0"/>
    <xf numFmtId="0" fontId="59" fillId="0" borderId="0"/>
    <xf numFmtId="0" fontId="59" fillId="0" borderId="0"/>
    <xf numFmtId="0" fontId="59" fillId="0" borderId="0"/>
    <xf numFmtId="0" fontId="5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3" fillId="0" borderId="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168" fontId="2" fillId="0" borderId="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169"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0" borderId="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1" fillId="11" borderId="40"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10"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64"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65" fillId="0" borderId="0"/>
    <xf numFmtId="0" fontId="65" fillId="0" borderId="0"/>
    <xf numFmtId="168" fontId="65" fillId="0" borderId="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9" fontId="68"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7" fillId="9" borderId="37"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0" fontId="66"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168" fontId="68" fillId="64" borderId="52" applyNumberFormat="0" applyAlignment="0" applyProtection="0"/>
    <xf numFmtId="169" fontId="68" fillId="64" borderId="52" applyNumberFormat="0" applyAlignment="0" applyProtection="0"/>
    <xf numFmtId="168" fontId="68" fillId="64" borderId="52" applyNumberFormat="0" applyAlignment="0" applyProtection="0"/>
    <xf numFmtId="0" fontId="66" fillId="64" borderId="52" applyNumberFormat="0" applyAlignment="0" applyProtection="0"/>
    <xf numFmtId="0" fontId="8" fillId="0" borderId="0"/>
    <xf numFmtId="175" fontId="20" fillId="0" borderId="0" applyFont="0" applyFill="0" applyBorder="0" applyAlignment="0" applyProtection="0"/>
    <xf numFmtId="186" fontId="2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9"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0" fillId="0" borderId="0" applyFill="0" applyBorder="0" applyAlignment="0"/>
    <xf numFmtId="172" fontId="20" fillId="0" borderId="0" applyFill="0" applyBorder="0" applyAlignment="0"/>
    <xf numFmtId="171" fontId="20" fillId="0" borderId="0" applyFill="0" applyBorder="0" applyAlignment="0"/>
    <xf numFmtId="176" fontId="20" fillId="0" borderId="0" applyFill="0" applyBorder="0" applyAlignment="0"/>
    <xf numFmtId="172" fontId="20" fillId="0" borderId="0" applyFill="0" applyBorder="0" applyAlignment="0"/>
    <xf numFmtId="168" fontId="2" fillId="0" borderId="0"/>
    <xf numFmtId="0" fontId="2" fillId="0" borderId="0"/>
    <xf numFmtId="168" fontId="2" fillId="0" borderId="0"/>
    <xf numFmtId="187" fontId="48" fillId="0" borderId="3" applyNumberFormat="0">
      <alignment horizontal="center" vertical="top" wrapText="1"/>
    </xf>
    <xf numFmtId="0" fontId="70"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71" fillId="0" borderId="0"/>
    <xf numFmtId="0" fontId="8" fillId="0" borderId="0"/>
    <xf numFmtId="0" fontId="72" fillId="0" borderId="0"/>
    <xf numFmtId="0" fontId="72" fillId="0" borderId="0"/>
    <xf numFmtId="168" fontId="8" fillId="0" borderId="0"/>
    <xf numFmtId="168" fontId="8"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49" fontId="29" fillId="0" borderId="0" applyFill="0" applyBorder="0" applyAlignment="0"/>
    <xf numFmtId="189" fontId="20" fillId="0" borderId="0" applyFill="0" applyBorder="0" applyAlignment="0"/>
    <xf numFmtId="190" fontId="20" fillId="0" borderId="0" applyFill="0" applyBorder="0" applyAlignment="0"/>
    <xf numFmtId="0" fontId="75" fillId="0" borderId="0">
      <alignment horizontal="center" vertical="top"/>
    </xf>
    <xf numFmtId="0" fontId="76" fillId="0" borderId="0" applyNumberFormat="0" applyFill="0" applyBorder="0" applyAlignment="0" applyProtection="0"/>
    <xf numFmtId="169" fontId="76" fillId="0" borderId="0" applyNumberFormat="0" applyFill="0" applyBorder="0" applyAlignment="0" applyProtection="0"/>
    <xf numFmtId="0"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168" fontId="76" fillId="0" borderId="0" applyNumberFormat="0" applyFill="0" applyBorder="0" applyAlignment="0" applyProtection="0"/>
    <xf numFmtId="169" fontId="76" fillId="0" borderId="0" applyNumberFormat="0" applyFill="0" applyBorder="0" applyAlignment="0" applyProtection="0"/>
    <xf numFmtId="168" fontId="76" fillId="0" borderId="0" applyNumberFormat="0" applyFill="0" applyBorder="0" applyAlignment="0" applyProtection="0"/>
    <xf numFmtId="0" fontId="76" fillId="0" borderId="0" applyNumberFormat="0" applyFill="0" applyBorder="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9" fontId="77"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4" fillId="0" borderId="41"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0" fontId="30"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168" fontId="77" fillId="0" borderId="53" applyNumberFormat="0" applyFill="0" applyAlignment="0" applyProtection="0"/>
    <xf numFmtId="169" fontId="77" fillId="0" borderId="53" applyNumberFormat="0" applyFill="0" applyAlignment="0" applyProtection="0"/>
    <xf numFmtId="168" fontId="77" fillId="0" borderId="53" applyNumberFormat="0" applyFill="0" applyAlignment="0" applyProtection="0"/>
    <xf numFmtId="0" fontId="30" fillId="0" borderId="53" applyNumberFormat="0" applyFill="0" applyAlignment="0" applyProtection="0"/>
    <xf numFmtId="0" fontId="8" fillId="0" borderId="54"/>
    <xf numFmtId="185" fontId="64"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9" fillId="0" borderId="0" applyFont="0" applyFill="0" applyBorder="0" applyAlignment="0" applyProtection="0"/>
    <xf numFmtId="192" fontId="2" fillId="0" borderId="0" applyFon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0" fontId="7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168" fontId="79" fillId="0" borderId="0" applyNumberFormat="0" applyFill="0" applyBorder="0" applyAlignment="0" applyProtection="0"/>
    <xf numFmtId="169" fontId="79" fillId="0" borderId="0" applyNumberFormat="0" applyFill="0" applyBorder="0" applyAlignment="0" applyProtection="0"/>
    <xf numFmtId="168" fontId="79" fillId="0" borderId="0" applyNumberFormat="0" applyFill="0" applyBorder="0" applyAlignment="0" applyProtection="0"/>
    <xf numFmtId="0" fontId="78" fillId="0" borderId="0" applyNumberFormat="0" applyFill="0" applyBorder="0" applyAlignment="0" applyProtection="0"/>
    <xf numFmtId="1" fontId="80" fillId="0" borderId="0" applyFill="0" applyProtection="0">
      <alignment horizontal="right"/>
    </xf>
    <xf numFmtId="42" fontId="81" fillId="0" borderId="0" applyFont="0" applyFill="0" applyBorder="0" applyAlignment="0" applyProtection="0"/>
    <xf numFmtId="44" fontId="81" fillId="0" borderId="0" applyFont="0" applyFill="0" applyBorder="0" applyAlignment="0" applyProtection="0"/>
    <xf numFmtId="0" fontId="82" fillId="0" borderId="0"/>
    <xf numFmtId="0" fontId="83" fillId="0" borderId="0"/>
    <xf numFmtId="38" fontId="9" fillId="0" borderId="0" applyFont="0" applyFill="0" applyBorder="0" applyAlignment="0" applyProtection="0"/>
    <xf numFmtId="40" fontId="9" fillId="0" borderId="0" applyFont="0" applyFill="0" applyBorder="0" applyAlignment="0" applyProtection="0"/>
    <xf numFmtId="41" fontId="81" fillId="0" borderId="0" applyFont="0" applyFill="0" applyBorder="0" applyAlignment="0" applyProtection="0"/>
    <xf numFmtId="43" fontId="8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cellStyleXfs>
  <cellXfs count="502">
    <xf numFmtId="0" fontId="0" fillId="0" borderId="0" xfId="0"/>
    <xf numFmtId="0" fontId="2" fillId="3" borderId="3" xfId="11" applyFont="1" applyFill="1" applyBorder="1" applyAlignment="1">
      <alignment horizontal="left" vertical="center" wrapText="1"/>
    </xf>
    <xf numFmtId="0" fontId="2" fillId="0" borderId="0" xfId="11" applyFont="1" applyFill="1" applyBorder="1" applyProtection="1"/>
    <xf numFmtId="0" fontId="2" fillId="0" borderId="0" xfId="0" applyFont="1"/>
    <xf numFmtId="0" fontId="84" fillId="0" borderId="0" xfId="0" applyFont="1"/>
    <xf numFmtId="0" fontId="85" fillId="0" borderId="0" xfId="0" applyFont="1"/>
    <xf numFmtId="0" fontId="2" fillId="0" borderId="0" xfId="0" applyFont="1" applyBorder="1"/>
    <xf numFmtId="0" fontId="84" fillId="0" borderId="0" xfId="0" applyFont="1" applyBorder="1"/>
    <xf numFmtId="0" fontId="85" fillId="0" borderId="0" xfId="0" applyFont="1" applyBorder="1"/>
    <xf numFmtId="0" fontId="2" fillId="0" borderId="1" xfId="0" applyFont="1" applyBorder="1"/>
    <xf numFmtId="0" fontId="86" fillId="0" borderId="1" xfId="0" applyFont="1" applyBorder="1" applyAlignment="1">
      <alignment horizontal="center" vertical="center"/>
    </xf>
    <xf numFmtId="0" fontId="2" fillId="0" borderId="21" xfId="0" applyFont="1" applyBorder="1" applyAlignment="1">
      <alignment horizontal="right" vertical="center" wrapText="1"/>
    </xf>
    <xf numFmtId="0" fontId="2" fillId="0" borderId="19" xfId="0" applyFont="1" applyBorder="1" applyAlignment="1">
      <alignment vertical="center" wrapText="1"/>
    </xf>
    <xf numFmtId="0" fontId="2" fillId="0" borderId="7" xfId="0" applyFont="1" applyFill="1" applyBorder="1" applyAlignment="1">
      <alignment horizontal="left" vertical="center" wrapText="1" indent="1"/>
    </xf>
    <xf numFmtId="0" fontId="84" fillId="0" borderId="7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3" xfId="0" applyFont="1" applyBorder="1" applyAlignment="1">
      <alignment vertical="center" wrapText="1"/>
    </xf>
    <xf numFmtId="193" fontId="2" fillId="0" borderId="3" xfId="0" applyNumberFormat="1" applyFont="1" applyFill="1" applyBorder="1" applyAlignment="1" applyProtection="1">
      <alignment vertical="center" wrapText="1"/>
      <protection locked="0"/>
    </xf>
    <xf numFmtId="193" fontId="84" fillId="0" borderId="3" xfId="0" applyNumberFormat="1" applyFont="1" applyFill="1" applyBorder="1" applyAlignment="1" applyProtection="1">
      <alignment vertical="center" wrapText="1"/>
      <protection locked="0"/>
    </xf>
    <xf numFmtId="193" fontId="84" fillId="0" borderId="22" xfId="0" applyNumberFormat="1" applyFont="1" applyFill="1" applyBorder="1" applyAlignment="1" applyProtection="1">
      <alignment vertical="center" wrapText="1"/>
      <protection locked="0"/>
    </xf>
    <xf numFmtId="0" fontId="2" fillId="0" borderId="21" xfId="0" applyFont="1" applyFill="1" applyBorder="1" applyAlignment="1">
      <alignment horizontal="right" vertical="center" wrapText="1"/>
    </xf>
    <xf numFmtId="0" fontId="85" fillId="0" borderId="0" xfId="0" applyFont="1" applyFill="1"/>
    <xf numFmtId="0" fontId="2" fillId="2" borderId="21" xfId="0" applyFont="1" applyFill="1" applyBorder="1" applyAlignment="1">
      <alignment horizontal="right" vertical="center"/>
    </xf>
    <xf numFmtId="193" fontId="2" fillId="2" borderId="3" xfId="0" applyNumberFormat="1" applyFont="1" applyFill="1" applyBorder="1" applyAlignment="1" applyProtection="1">
      <alignment vertical="center"/>
      <protection locked="0"/>
    </xf>
    <xf numFmtId="193" fontId="87" fillId="2" borderId="3" xfId="0" applyNumberFormat="1" applyFont="1" applyFill="1" applyBorder="1" applyAlignment="1" applyProtection="1">
      <alignment vertical="center"/>
      <protection locked="0"/>
    </xf>
    <xf numFmtId="193" fontId="87" fillId="2" borderId="22" xfId="0" applyNumberFormat="1" applyFont="1" applyFill="1" applyBorder="1" applyAlignment="1" applyProtection="1">
      <alignment vertical="center"/>
      <protection locked="0"/>
    </xf>
    <xf numFmtId="0" fontId="2" fillId="2" borderId="24" xfId="0" applyFont="1" applyFill="1" applyBorder="1" applyAlignment="1">
      <alignment horizontal="right" vertical="center"/>
    </xf>
    <xf numFmtId="0" fontId="2" fillId="0" borderId="0" xfId="0" applyFont="1" applyAlignment="1">
      <alignment horizontal="right"/>
    </xf>
    <xf numFmtId="0" fontId="2" fillId="0" borderId="0" xfId="0" applyFont="1" applyFill="1" applyBorder="1" applyProtection="1"/>
    <xf numFmtId="0" fontId="45" fillId="0" borderId="0" xfId="0" applyFont="1" applyFill="1" applyBorder="1" applyAlignment="1" applyProtection="1">
      <alignment horizontal="center" vertical="center"/>
    </xf>
    <xf numFmtId="10" fontId="2" fillId="0" borderId="0" xfId="6" applyNumberFormat="1" applyFont="1" applyFill="1" applyBorder="1" applyProtection="1">
      <protection locked="0"/>
    </xf>
    <xf numFmtId="0" fontId="2" fillId="0" borderId="0" xfId="0" applyFont="1" applyFill="1" applyBorder="1" applyProtection="1">
      <protection locked="0"/>
    </xf>
    <xf numFmtId="0" fontId="46" fillId="0" borderId="0" xfId="0" applyFont="1" applyFill="1" applyBorder="1" applyProtection="1">
      <protection locked="0"/>
    </xf>
    <xf numFmtId="0" fontId="45" fillId="0" borderId="18" xfId="0" applyFont="1" applyFill="1" applyBorder="1" applyAlignment="1" applyProtection="1">
      <alignment horizontal="center" vertical="center"/>
    </xf>
    <xf numFmtId="0" fontId="2" fillId="0" borderId="19" xfId="0" applyFont="1" applyFill="1" applyBorder="1" applyProtection="1"/>
    <xf numFmtId="0" fontId="2" fillId="0" borderId="21" xfId="0" applyFont="1" applyFill="1" applyBorder="1" applyAlignment="1" applyProtection="1">
      <alignment horizontal="left" indent="1"/>
    </xf>
    <xf numFmtId="0" fontId="45" fillId="0" borderId="8" xfId="0" applyFont="1" applyFill="1" applyBorder="1" applyAlignment="1" applyProtection="1">
      <alignment horizontal="center"/>
    </xf>
    <xf numFmtId="0" fontId="2" fillId="0" borderId="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0" borderId="8" xfId="0" applyFont="1" applyFill="1" applyBorder="1" applyAlignment="1" applyProtection="1">
      <alignment horizontal="left"/>
    </xf>
    <xf numFmtId="193" fontId="2" fillId="0" borderId="3" xfId="7" applyNumberFormat="1" applyFont="1" applyFill="1" applyBorder="1" applyAlignment="1" applyProtection="1">
      <alignment horizontal="right"/>
    </xf>
    <xf numFmtId="193" fontId="2" fillId="36" borderId="3" xfId="7" applyNumberFormat="1" applyFont="1" applyFill="1" applyBorder="1" applyAlignment="1" applyProtection="1">
      <alignment horizontal="right"/>
    </xf>
    <xf numFmtId="193" fontId="2" fillId="0" borderId="10" xfId="0" applyNumberFormat="1" applyFont="1" applyFill="1" applyBorder="1" applyAlignment="1" applyProtection="1">
      <alignment horizontal="right"/>
    </xf>
    <xf numFmtId="193" fontId="2" fillId="0" borderId="3" xfId="0" applyNumberFormat="1" applyFont="1" applyFill="1" applyBorder="1" applyAlignment="1" applyProtection="1">
      <alignment horizontal="right"/>
    </xf>
    <xf numFmtId="193" fontId="2" fillId="36" borderId="22" xfId="0" applyNumberFormat="1" applyFont="1" applyFill="1" applyBorder="1" applyAlignment="1" applyProtection="1">
      <alignment horizontal="right"/>
    </xf>
    <xf numFmtId="0" fontId="2" fillId="0" borderId="8" xfId="0" applyFont="1" applyFill="1" applyBorder="1" applyAlignment="1" applyProtection="1">
      <alignment horizontal="left" indent="2"/>
    </xf>
    <xf numFmtId="0" fontId="2" fillId="0" borderId="8" xfId="0" applyFont="1" applyFill="1" applyBorder="1" applyAlignment="1" applyProtection="1">
      <alignment horizontal="left" indent="1"/>
    </xf>
    <xf numFmtId="0" fontId="45" fillId="0" borderId="8" xfId="0" applyFont="1" applyFill="1" applyBorder="1" applyAlignment="1" applyProtection="1"/>
    <xf numFmtId="193" fontId="2" fillId="0" borderId="3" xfId="7" applyNumberFormat="1" applyFont="1" applyFill="1" applyBorder="1" applyAlignment="1" applyProtection="1">
      <alignment horizontal="right"/>
      <protection locked="0"/>
    </xf>
    <xf numFmtId="193" fontId="2" fillId="0" borderId="10" xfId="0" applyNumberFormat="1" applyFont="1" applyFill="1" applyBorder="1" applyAlignment="1" applyProtection="1">
      <alignment horizontal="right"/>
      <protection locked="0"/>
    </xf>
    <xf numFmtId="193" fontId="2" fillId="0" borderId="3" xfId="0" applyNumberFormat="1" applyFont="1" applyFill="1" applyBorder="1" applyAlignment="1" applyProtection="1">
      <alignment horizontal="right"/>
      <protection locked="0"/>
    </xf>
    <xf numFmtId="193" fontId="2" fillId="0" borderId="22" xfId="0" applyNumberFormat="1" applyFont="1" applyFill="1" applyBorder="1" applyAlignment="1" applyProtection="1">
      <alignment horizontal="right"/>
    </xf>
    <xf numFmtId="0" fontId="2" fillId="0" borderId="24" xfId="0" applyFont="1" applyFill="1" applyBorder="1" applyAlignment="1" applyProtection="1">
      <alignment horizontal="left" indent="1"/>
    </xf>
    <xf numFmtId="0" fontId="45" fillId="0" borderId="75" xfId="0" applyFont="1" applyFill="1" applyBorder="1" applyAlignment="1" applyProtection="1"/>
    <xf numFmtId="193" fontId="2" fillId="36" borderId="25" xfId="7" applyNumberFormat="1" applyFont="1" applyFill="1" applyBorder="1" applyAlignment="1" applyProtection="1">
      <alignment horizontal="right"/>
    </xf>
    <xf numFmtId="193" fontId="2" fillId="36" borderId="26" xfId="0" applyNumberFormat="1" applyFont="1" applyFill="1" applyBorder="1" applyAlignment="1" applyProtection="1">
      <alignment horizontal="right"/>
    </xf>
    <xf numFmtId="0" fontId="88" fillId="0" borderId="0" xfId="0" applyFont="1" applyAlignment="1">
      <alignment vertical="center"/>
    </xf>
    <xf numFmtId="0" fontId="89" fillId="0" borderId="0" xfId="0" applyFont="1"/>
    <xf numFmtId="0" fontId="2" fillId="0" borderId="0" xfId="0" applyFont="1" applyFill="1" applyBorder="1"/>
    <xf numFmtId="0" fontId="46" fillId="0" borderId="0" xfId="0" applyFont="1" applyFill="1" applyBorder="1" applyAlignment="1" applyProtection="1">
      <alignment horizontal="right"/>
      <protection locked="0"/>
    </xf>
    <xf numFmtId="0" fontId="2" fillId="0" borderId="18" xfId="0" applyFont="1" applyFill="1" applyBorder="1" applyAlignment="1">
      <alignment horizontal="left" vertical="center" indent="1"/>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indent="1"/>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1" xfId="0" applyFont="1" applyFill="1" applyBorder="1" applyAlignment="1">
      <alignment horizontal="left" indent="1"/>
    </xf>
    <xf numFmtId="38" fontId="2" fillId="0" borderId="3" xfId="0" applyNumberFormat="1" applyFont="1" applyFill="1" applyBorder="1" applyAlignment="1" applyProtection="1">
      <alignment horizontal="right"/>
      <protection locked="0"/>
    </xf>
    <xf numFmtId="38" fontId="2" fillId="0" borderId="22" xfId="0" applyNumberFormat="1" applyFont="1" applyFill="1" applyBorder="1" applyAlignment="1" applyProtection="1">
      <alignment horizontal="right"/>
      <protection locked="0"/>
    </xf>
    <xf numFmtId="0" fontId="2" fillId="0" borderId="3" xfId="0" applyFont="1" applyFill="1" applyBorder="1" applyAlignment="1">
      <alignment horizontal="left" wrapText="1" indent="1"/>
    </xf>
    <xf numFmtId="1" fontId="2" fillId="36" borderId="3" xfId="7" applyNumberFormat="1" applyFont="1" applyFill="1" applyBorder="1" applyAlignment="1" applyProtection="1">
      <alignment horizontal="right"/>
    </xf>
    <xf numFmtId="1" fontId="2" fillId="36" borderId="22" xfId="7" applyNumberFormat="1" applyFont="1" applyFill="1" applyBorder="1" applyAlignment="1" applyProtection="1">
      <alignment horizontal="right"/>
    </xf>
    <xf numFmtId="38" fontId="2" fillId="36" borderId="3" xfId="0" applyNumberFormat="1" applyFont="1" applyFill="1" applyBorder="1" applyAlignment="1">
      <alignment horizontal="right"/>
    </xf>
    <xf numFmtId="0" fontId="2" fillId="0" borderId="3" xfId="0" applyFont="1" applyFill="1" applyBorder="1" applyAlignment="1">
      <alignment horizontal="left" wrapText="1" indent="2"/>
    </xf>
    <xf numFmtId="0" fontId="45" fillId="0" borderId="3" xfId="0" applyFont="1" applyFill="1" applyBorder="1" applyAlignment="1"/>
    <xf numFmtId="38" fontId="2" fillId="3" borderId="3" xfId="0" applyNumberFormat="1" applyFont="1" applyFill="1" applyBorder="1" applyAlignment="1" applyProtection="1">
      <alignment horizontal="right"/>
      <protection locked="0"/>
    </xf>
    <xf numFmtId="1" fontId="2" fillId="3" borderId="3" xfId="7" applyNumberFormat="1" applyFont="1" applyFill="1" applyBorder="1" applyAlignment="1" applyProtection="1">
      <alignment horizontal="right"/>
    </xf>
    <xf numFmtId="1" fontId="2" fillId="3" borderId="22" xfId="7" applyNumberFormat="1" applyFont="1" applyFill="1" applyBorder="1" applyAlignment="1" applyProtection="1">
      <alignment horizontal="right"/>
    </xf>
    <xf numFmtId="0" fontId="45" fillId="0" borderId="3" xfId="0" applyFont="1" applyFill="1" applyBorder="1" applyAlignment="1">
      <alignment horizontal="left"/>
    </xf>
    <xf numFmtId="0" fontId="45" fillId="0" borderId="3" xfId="0" applyFont="1" applyFill="1" applyBorder="1" applyAlignment="1">
      <alignment horizontal="center"/>
    </xf>
    <xf numFmtId="0" fontId="45" fillId="3" borderId="3" xfId="0" applyFont="1" applyFill="1" applyBorder="1" applyAlignment="1">
      <alignment horizontal="center"/>
    </xf>
    <xf numFmtId="0" fontId="2" fillId="0" borderId="3" xfId="0" applyFont="1" applyFill="1" applyBorder="1" applyAlignment="1">
      <alignment horizontal="left" indent="1"/>
    </xf>
    <xf numFmtId="38" fontId="2" fillId="36" borderId="3" xfId="0" applyNumberFormat="1" applyFont="1" applyFill="1" applyBorder="1" applyAlignment="1" applyProtection="1">
      <alignment horizontal="right"/>
    </xf>
    <xf numFmtId="0" fontId="45" fillId="0" borderId="3" xfId="0" applyFont="1" applyFill="1" applyBorder="1" applyAlignment="1">
      <alignment horizontal="left" indent="1"/>
    </xf>
    <xf numFmtId="0" fontId="45" fillId="0" borderId="3" xfId="0" applyFont="1" applyFill="1" applyBorder="1" applyAlignment="1">
      <alignment horizontal="left" vertical="center" wrapText="1"/>
    </xf>
    <xf numFmtId="38" fontId="2" fillId="0" borderId="3" xfId="0" applyNumberFormat="1" applyFont="1" applyFill="1" applyBorder="1" applyAlignment="1" applyProtection="1">
      <alignment horizontal="right" vertical="center"/>
      <protection locked="0"/>
    </xf>
    <xf numFmtId="0" fontId="2" fillId="0" borderId="24" xfId="0" applyFont="1" applyFill="1" applyBorder="1" applyAlignment="1">
      <alignment horizontal="left" vertical="center" indent="1"/>
    </xf>
    <xf numFmtId="0" fontId="45" fillId="0" borderId="25" xfId="0" applyFont="1" applyFill="1" applyBorder="1" applyAlignment="1"/>
    <xf numFmtId="38" fontId="2" fillId="36" borderId="25" xfId="0" applyNumberFormat="1" applyFont="1" applyFill="1" applyBorder="1" applyAlignment="1">
      <alignment horizontal="right"/>
    </xf>
    <xf numFmtId="1" fontId="2" fillId="36" borderId="25" xfId="7" applyNumberFormat="1" applyFont="1" applyFill="1" applyBorder="1" applyAlignment="1" applyProtection="1">
      <alignment horizontal="right"/>
    </xf>
    <xf numFmtId="1" fontId="2" fillId="36" borderId="26" xfId="7" applyNumberFormat="1" applyFont="1" applyFill="1" applyBorder="1" applyAlignment="1" applyProtection="1">
      <alignment horizontal="right"/>
    </xf>
    <xf numFmtId="0" fontId="89" fillId="0" borderId="0" xfId="0" applyFont="1" applyBorder="1"/>
    <xf numFmtId="0" fontId="46" fillId="0" borderId="0" xfId="0" applyFont="1" applyFill="1" applyAlignment="1">
      <alignment horizontal="center"/>
    </xf>
    <xf numFmtId="0" fontId="84" fillId="0" borderId="21" xfId="0" applyFont="1" applyBorder="1" applyAlignment="1">
      <alignment horizontal="center" vertical="center" wrapText="1"/>
    </xf>
    <xf numFmtId="0" fontId="84" fillId="0" borderId="3" xfId="0" applyFont="1" applyFill="1" applyBorder="1" applyAlignment="1">
      <alignment vertical="center" wrapText="1"/>
    </xf>
    <xf numFmtId="0" fontId="84" fillId="0" borderId="24" xfId="0" applyFont="1" applyBorder="1" applyAlignment="1">
      <alignment horizontal="center" vertical="center" wrapText="1"/>
    </xf>
    <xf numFmtId="0" fontId="86" fillId="0" borderId="25" xfId="0" applyFont="1" applyBorder="1" applyAlignment="1">
      <alignment vertical="center" wrapText="1"/>
    </xf>
    <xf numFmtId="0" fontId="84" fillId="0" borderId="0" xfId="0" applyFont="1" applyBorder="1" applyAlignment="1">
      <alignment horizontal="center" vertical="center" wrapText="1"/>
    </xf>
    <xf numFmtId="0" fontId="84" fillId="0" borderId="0" xfId="0" applyFont="1" applyBorder="1" applyAlignment="1">
      <alignment vertical="center" wrapText="1"/>
    </xf>
    <xf numFmtId="0" fontId="84" fillId="0" borderId="0" xfId="0" applyFont="1" applyAlignment="1">
      <alignment wrapText="1"/>
    </xf>
    <xf numFmtId="0" fontId="84" fillId="0" borderId="0" xfId="0" applyFont="1" applyFill="1" applyBorder="1" applyAlignment="1">
      <alignment wrapText="1"/>
    </xf>
    <xf numFmtId="0" fontId="2" fillId="0" borderId="0" xfId="0" applyFont="1" applyBorder="1" applyAlignment="1">
      <alignment horizontal="left" wrapText="1"/>
    </xf>
    <xf numFmtId="0" fontId="45" fillId="0" borderId="0" xfId="0" applyFont="1" applyFill="1" applyBorder="1" applyAlignment="1">
      <alignment horizontal="center" vertical="center" wrapText="1"/>
    </xf>
    <xf numFmtId="0" fontId="2" fillId="0" borderId="0" xfId="0" applyFont="1" applyBorder="1" applyAlignment="1">
      <alignment horizontal="right" wrapText="1"/>
    </xf>
    <xf numFmtId="0" fontId="2" fillId="0" borderId="18" xfId="0" applyFont="1" applyBorder="1"/>
    <xf numFmtId="0" fontId="2" fillId="0" borderId="21" xfId="0" applyFont="1" applyBorder="1" applyAlignment="1">
      <alignment vertical="center"/>
    </xf>
    <xf numFmtId="0" fontId="85" fillId="0" borderId="0" xfId="0" applyFont="1" applyAlignment="1">
      <alignment wrapText="1"/>
    </xf>
    <xf numFmtId="0" fontId="2" fillId="0" borderId="24" xfId="0" applyFont="1" applyBorder="1"/>
    <xf numFmtId="0" fontId="2" fillId="0" borderId="27" xfId="0" applyFont="1" applyBorder="1" applyAlignment="1">
      <alignment wrapText="1"/>
    </xf>
    <xf numFmtId="0" fontId="84" fillId="0" borderId="42" xfId="0" applyFont="1" applyBorder="1" applyAlignment="1"/>
    <xf numFmtId="0" fontId="2" fillId="0" borderId="0" xfId="11" applyFont="1" applyFill="1" applyBorder="1" applyAlignment="1" applyProtection="1"/>
    <xf numFmtId="0" fontId="46" fillId="0" borderId="0" xfId="11" applyFont="1" applyFill="1" applyBorder="1" applyAlignment="1" applyProtection="1">
      <alignment horizontal="right"/>
    </xf>
    <xf numFmtId="0" fontId="45" fillId="0" borderId="19" xfId="11" applyFont="1" applyFill="1" applyBorder="1" applyAlignment="1" applyProtection="1">
      <alignment horizontal="center" vertical="center"/>
    </xf>
    <xf numFmtId="0" fontId="45" fillId="0" borderId="20" xfId="11" applyFont="1" applyFill="1" applyBorder="1" applyAlignment="1" applyProtection="1">
      <alignment horizontal="center" vertical="center"/>
    </xf>
    <xf numFmtId="0" fontId="2" fillId="0" borderId="0" xfId="11" applyFont="1" applyFill="1" applyBorder="1" applyAlignment="1" applyProtection="1">
      <alignment vertical="center"/>
    </xf>
    <xf numFmtId="0" fontId="84" fillId="0" borderId="7" xfId="0" applyFont="1" applyFill="1" applyBorder="1" applyAlignment="1">
      <alignment horizontal="center" vertical="center" wrapText="1"/>
    </xf>
    <xf numFmtId="0" fontId="84" fillId="0" borderId="21" xfId="0" applyFont="1" applyBorder="1" applyAlignment="1">
      <alignment horizontal="center"/>
    </xf>
    <xf numFmtId="167" fontId="85" fillId="0" borderId="0" xfId="0" applyNumberFormat="1" applyFont="1"/>
    <xf numFmtId="0" fontId="84" fillId="0" borderId="0" xfId="0" applyFont="1" applyAlignment="1">
      <alignment vertical="center"/>
    </xf>
    <xf numFmtId="0" fontId="84" fillId="0" borderId="21" xfId="0" applyFont="1" applyBorder="1" applyAlignment="1">
      <alignment horizontal="center" vertical="center"/>
    </xf>
    <xf numFmtId="0" fontId="85" fillId="0" borderId="0" xfId="0" applyFont="1" applyAlignment="1"/>
    <xf numFmtId="0" fontId="84" fillId="0" borderId="13" xfId="0" applyFont="1" applyBorder="1" applyAlignment="1">
      <alignment wrapText="1"/>
    </xf>
    <xf numFmtId="0" fontId="84" fillId="0" borderId="0" xfId="0" applyFont="1" applyAlignment="1">
      <alignment horizontal="center" vertical="center"/>
    </xf>
    <xf numFmtId="0" fontId="84" fillId="0" borderId="0" xfId="0" applyFont="1" applyFill="1"/>
    <xf numFmtId="0" fontId="2" fillId="0" borderId="18" xfId="9" applyFont="1" applyFill="1" applyBorder="1" applyAlignment="1" applyProtection="1">
      <alignment horizontal="center" vertical="center"/>
      <protection locked="0"/>
    </xf>
    <xf numFmtId="0" fontId="45" fillId="3" borderId="5" xfId="9" applyFont="1" applyFill="1" applyBorder="1" applyAlignment="1" applyProtection="1">
      <alignment horizontal="center" vertical="center" wrapText="1"/>
      <protection locked="0"/>
    </xf>
    <xf numFmtId="164" fontId="2" fillId="3" borderId="20" xfId="2" applyNumberFormat="1" applyFont="1" applyFill="1" applyBorder="1" applyAlignment="1" applyProtection="1">
      <alignment horizontal="center" vertical="center"/>
      <protection locked="0"/>
    </xf>
    <xf numFmtId="0" fontId="2" fillId="0" borderId="21" xfId="9" applyFont="1" applyFill="1" applyBorder="1" applyAlignment="1" applyProtection="1">
      <alignment horizontal="center" vertical="center"/>
      <protection locked="0"/>
    </xf>
    <xf numFmtId="0" fontId="86" fillId="36" borderId="3" xfId="0" applyFont="1" applyFill="1" applyBorder="1" applyAlignment="1">
      <alignment horizontal="left" vertical="top" wrapText="1"/>
    </xf>
    <xf numFmtId="193" fontId="2" fillId="36" borderId="22" xfId="2" applyNumberFormat="1" applyFont="1" applyFill="1" applyBorder="1" applyAlignment="1" applyProtection="1">
      <alignment vertical="top"/>
    </xf>
    <xf numFmtId="0" fontId="2" fillId="3" borderId="7" xfId="13" applyFont="1" applyFill="1" applyBorder="1" applyAlignment="1" applyProtection="1">
      <alignment vertical="center" wrapText="1"/>
      <protection locked="0"/>
    </xf>
    <xf numFmtId="193" fontId="2" fillId="3" borderId="22" xfId="2" applyNumberFormat="1" applyFont="1" applyFill="1" applyBorder="1" applyAlignment="1" applyProtection="1">
      <alignment vertical="top"/>
      <protection locked="0"/>
    </xf>
    <xf numFmtId="0" fontId="2" fillId="3" borderId="3" xfId="13" applyFont="1" applyFill="1" applyBorder="1" applyAlignment="1" applyProtection="1">
      <alignment vertical="center" wrapText="1"/>
      <protection locked="0"/>
    </xf>
    <xf numFmtId="0" fontId="2" fillId="3" borderId="2"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xf>
    <xf numFmtId="0" fontId="2" fillId="3" borderId="7" xfId="13" applyFont="1" applyFill="1" applyBorder="1" applyAlignment="1" applyProtection="1">
      <alignment horizontal="left" vertical="center" wrapText="1"/>
      <protection locked="0"/>
    </xf>
    <xf numFmtId="193" fontId="2" fillId="3"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protection locked="0"/>
    </xf>
    <xf numFmtId="0" fontId="2" fillId="3" borderId="3" xfId="9" applyFont="1" applyFill="1" applyBorder="1" applyAlignment="1" applyProtection="1">
      <alignment horizontal="left" vertical="center" wrapText="1"/>
      <protection locked="0"/>
    </xf>
    <xf numFmtId="0" fontId="2" fillId="0" borderId="3" xfId="13" applyFont="1" applyBorder="1" applyAlignment="1" applyProtection="1">
      <alignment horizontal="left" vertical="center" wrapText="1"/>
      <protection locked="0"/>
    </xf>
    <xf numFmtId="0" fontId="2" fillId="0" borderId="0" xfId="13" applyFont="1" applyBorder="1" applyAlignment="1" applyProtection="1">
      <alignment wrapText="1"/>
      <protection locked="0"/>
    </xf>
    <xf numFmtId="0" fontId="2" fillId="0" borderId="3" xfId="13" applyFont="1" applyFill="1" applyBorder="1" applyAlignment="1" applyProtection="1">
      <alignment horizontal="left" vertical="center" wrapText="1"/>
      <protection locked="0"/>
    </xf>
    <xf numFmtId="1" fontId="45" fillId="36" borderId="3" xfId="2" applyNumberFormat="1" applyFont="1" applyFill="1" applyBorder="1" applyAlignment="1" applyProtection="1">
      <alignment horizontal="left" vertical="top" wrapText="1"/>
    </xf>
    <xf numFmtId="0" fontId="2" fillId="0" borderId="21" xfId="9" applyFont="1" applyFill="1" applyBorder="1" applyAlignment="1" applyProtection="1">
      <alignment horizontal="center" vertical="center" wrapText="1"/>
      <protection locked="0"/>
    </xf>
    <xf numFmtId="0" fontId="45" fillId="3" borderId="3" xfId="13" applyFont="1" applyFill="1" applyBorder="1" applyAlignment="1" applyProtection="1">
      <alignment vertical="center" wrapText="1"/>
      <protection locked="0"/>
    </xf>
    <xf numFmtId="193" fontId="2" fillId="36" borderId="22" xfId="2" applyNumberFormat="1" applyFont="1" applyFill="1" applyBorder="1" applyAlignment="1" applyProtection="1">
      <alignment vertical="top" wrapText="1"/>
      <protection locked="0"/>
    </xf>
    <xf numFmtId="0" fontId="2" fillId="3" borderId="3" xfId="13" applyFont="1" applyFill="1" applyBorder="1" applyAlignment="1" applyProtection="1">
      <alignment horizontal="left" vertical="center" wrapText="1" indent="2"/>
      <protection locked="0"/>
    </xf>
    <xf numFmtId="0" fontId="45" fillId="36" borderId="3" xfId="13" applyFont="1" applyFill="1" applyBorder="1" applyAlignment="1" applyProtection="1">
      <alignment vertical="center" wrapText="1"/>
      <protection locked="0"/>
    </xf>
    <xf numFmtId="0" fontId="2" fillId="0" borderId="24" xfId="9" applyFont="1" applyFill="1" applyBorder="1" applyAlignment="1" applyProtection="1">
      <alignment horizontal="center" vertical="center" wrapText="1"/>
      <protection locked="0"/>
    </xf>
    <xf numFmtId="0" fontId="45" fillId="36" borderId="25" xfId="13" applyFont="1" applyFill="1" applyBorder="1" applyAlignment="1" applyProtection="1">
      <alignment vertical="center" wrapText="1"/>
      <protection locked="0"/>
    </xf>
    <xf numFmtId="193" fontId="2" fillId="36" borderId="26" xfId="2" applyNumberFormat="1" applyFont="1" applyFill="1" applyBorder="1" applyAlignment="1" applyProtection="1">
      <alignment vertical="top" wrapText="1"/>
    </xf>
    <xf numFmtId="0" fontId="45" fillId="0" borderId="0" xfId="11" applyFont="1" applyFill="1" applyBorder="1" applyAlignment="1" applyProtection="1"/>
    <xf numFmtId="0" fontId="84" fillId="0" borderId="4" xfId="0" applyFont="1" applyFill="1" applyBorder="1" applyAlignment="1">
      <alignment horizontal="center" vertical="center" wrapText="1"/>
    </xf>
    <xf numFmtId="0" fontId="84" fillId="0" borderId="66" xfId="0" applyFont="1" applyFill="1" applyBorder="1" applyAlignment="1">
      <alignment horizontal="center" vertical="center" wrapText="1"/>
    </xf>
    <xf numFmtId="0" fontId="84" fillId="0" borderId="6" xfId="0" applyFont="1" applyFill="1" applyBorder="1" applyAlignment="1">
      <alignment horizontal="center" vertical="center" wrapText="1"/>
    </xf>
    <xf numFmtId="0" fontId="84" fillId="0" borderId="35" xfId="0" applyFont="1" applyBorder="1" applyAlignment="1">
      <alignment wrapText="1"/>
    </xf>
    <xf numFmtId="193" fontId="84" fillId="0" borderId="34" xfId="0" applyNumberFormat="1" applyFont="1" applyBorder="1" applyAlignment="1">
      <alignment vertical="center"/>
    </xf>
    <xf numFmtId="167" fontId="84" fillId="0" borderId="67" xfId="0" applyNumberFormat="1" applyFont="1" applyBorder="1" applyAlignment="1">
      <alignment horizontal="center"/>
    </xf>
    <xf numFmtId="167" fontId="85" fillId="0" borderId="0" xfId="0" applyNumberFormat="1" applyFont="1" applyBorder="1" applyAlignment="1">
      <alignment horizontal="center"/>
    </xf>
    <xf numFmtId="0" fontId="84" fillId="0" borderId="11" xfId="0" applyFont="1" applyBorder="1" applyAlignment="1">
      <alignment wrapText="1"/>
    </xf>
    <xf numFmtId="193" fontId="84" fillId="0" borderId="13" xfId="0" applyNumberFormat="1" applyFont="1" applyBorder="1" applyAlignment="1">
      <alignment vertical="center"/>
    </xf>
    <xf numFmtId="167" fontId="84" fillId="0" borderId="65" xfId="0" applyNumberFormat="1" applyFont="1" applyBorder="1" applyAlignment="1">
      <alignment horizontal="center"/>
    </xf>
    <xf numFmtId="193" fontId="88" fillId="0" borderId="13" xfId="0" applyNumberFormat="1" applyFont="1" applyBorder="1" applyAlignment="1">
      <alignment vertical="center"/>
    </xf>
    <xf numFmtId="167" fontId="88" fillId="0" borderId="65" xfId="0" applyNumberFormat="1" applyFont="1" applyBorder="1" applyAlignment="1">
      <alignment horizontal="center"/>
    </xf>
    <xf numFmtId="167" fontId="92" fillId="0" borderId="0" xfId="0" applyNumberFormat="1" applyFont="1" applyBorder="1" applyAlignment="1">
      <alignment horizontal="center"/>
    </xf>
    <xf numFmtId="193" fontId="84" fillId="36" borderId="13" xfId="0" applyNumberFormat="1" applyFont="1" applyFill="1" applyBorder="1" applyAlignment="1">
      <alignment vertical="center"/>
    </xf>
    <xf numFmtId="0" fontId="88" fillId="0" borderId="11" xfId="0" applyFont="1" applyBorder="1" applyAlignment="1">
      <alignment horizontal="right" wrapText="1"/>
    </xf>
    <xf numFmtId="167" fontId="46" fillId="76" borderId="65" xfId="0" applyNumberFormat="1" applyFont="1" applyFill="1" applyBorder="1" applyAlignment="1">
      <alignment horizontal="center"/>
    </xf>
    <xf numFmtId="0" fontId="84" fillId="0" borderId="12" xfId="0" applyFont="1" applyBorder="1" applyAlignment="1">
      <alignment wrapText="1"/>
    </xf>
    <xf numFmtId="193" fontId="84" fillId="0" borderId="14" xfId="0" applyNumberFormat="1" applyFont="1" applyBorder="1" applyAlignment="1">
      <alignment vertical="center"/>
    </xf>
    <xf numFmtId="167" fontId="84" fillId="0" borderId="68" xfId="0" applyNumberFormat="1" applyFont="1" applyBorder="1" applyAlignment="1">
      <alignment horizontal="center"/>
    </xf>
    <xf numFmtId="0" fontId="86" fillId="36" borderId="15" xfId="0" applyFont="1" applyFill="1" applyBorder="1" applyAlignment="1">
      <alignment wrapText="1"/>
    </xf>
    <xf numFmtId="193" fontId="86" fillId="36" borderId="16" xfId="0" applyNumberFormat="1" applyFont="1" applyFill="1" applyBorder="1" applyAlignment="1">
      <alignment vertical="center"/>
    </xf>
    <xf numFmtId="167" fontId="86" fillId="36" borderId="60" xfId="0" applyNumberFormat="1" applyFont="1" applyFill="1" applyBorder="1" applyAlignment="1">
      <alignment horizontal="center"/>
    </xf>
    <xf numFmtId="167" fontId="90" fillId="0" borderId="0" xfId="0" applyNumberFormat="1" applyFont="1" applyFill="1" applyBorder="1" applyAlignment="1">
      <alignment horizontal="center"/>
    </xf>
    <xf numFmtId="193" fontId="84" fillId="0" borderId="17" xfId="0" applyNumberFormat="1" applyFont="1" applyBorder="1" applyAlignment="1">
      <alignment vertical="center"/>
    </xf>
    <xf numFmtId="167" fontId="84" fillId="0" borderId="64" xfId="0" applyNumberFormat="1" applyFont="1" applyBorder="1" applyAlignment="1">
      <alignment horizontal="center"/>
    </xf>
    <xf numFmtId="0" fontId="88" fillId="0" borderId="12" xfId="0" applyFont="1" applyBorder="1" applyAlignment="1">
      <alignment horizontal="right" wrapText="1"/>
    </xf>
    <xf numFmtId="193" fontId="88" fillId="0" borderId="14" xfId="0" applyNumberFormat="1" applyFont="1" applyBorder="1" applyAlignment="1">
      <alignment vertical="center"/>
    </xf>
    <xf numFmtId="167" fontId="84" fillId="0" borderId="69" xfId="0" applyNumberFormat="1" applyFont="1" applyBorder="1" applyAlignment="1">
      <alignment horizontal="center"/>
    </xf>
    <xf numFmtId="0" fontId="84" fillId="0" borderId="24" xfId="0" applyFont="1" applyBorder="1" applyAlignment="1">
      <alignment horizontal="center"/>
    </xf>
    <xf numFmtId="0" fontId="86" fillId="36" borderId="61" xfId="0" applyFont="1" applyFill="1" applyBorder="1" applyAlignment="1">
      <alignment wrapText="1"/>
    </xf>
    <xf numFmtId="193" fontId="86" fillId="36" borderId="62" xfId="0" applyNumberFormat="1" applyFont="1" applyFill="1" applyBorder="1" applyAlignment="1">
      <alignment vertical="center"/>
    </xf>
    <xf numFmtId="167" fontId="86" fillId="36" borderId="63" xfId="0" applyNumberFormat="1" applyFont="1" applyFill="1" applyBorder="1" applyAlignment="1">
      <alignment horizontal="center"/>
    </xf>
    <xf numFmtId="0" fontId="84" fillId="0" borderId="21" xfId="0" applyFont="1" applyBorder="1" applyAlignment="1">
      <alignment vertical="center"/>
    </xf>
    <xf numFmtId="193" fontId="84" fillId="0" borderId="3" xfId="0" applyNumberFormat="1" applyFont="1" applyBorder="1" applyAlignment="1"/>
    <xf numFmtId="0" fontId="89" fillId="0" borderId="0" xfId="0" applyFont="1" applyAlignment="1"/>
    <xf numFmtId="0" fontId="2" fillId="3" borderId="24" xfId="9" applyFont="1" applyFill="1" applyBorder="1" applyAlignment="1" applyProtection="1">
      <alignment horizontal="left" vertical="center"/>
      <protection locked="0"/>
    </xf>
    <xf numFmtId="0" fontId="45" fillId="3" borderId="25" xfId="16" applyFont="1" applyFill="1" applyBorder="1" applyAlignment="1" applyProtection="1">
      <protection locked="0"/>
    </xf>
    <xf numFmtId="193" fontId="84" fillId="36" borderId="25" xfId="0" applyNumberFormat="1" applyFont="1" applyFill="1" applyBorder="1"/>
    <xf numFmtId="0" fontId="86" fillId="0" borderId="0" xfId="0" applyFont="1" applyAlignment="1">
      <alignment horizontal="center"/>
    </xf>
    <xf numFmtId="0" fontId="84" fillId="0" borderId="18" xfId="0" applyFont="1" applyBorder="1"/>
    <xf numFmtId="0" fontId="84" fillId="0" borderId="20" xfId="0" applyFont="1" applyBorder="1"/>
    <xf numFmtId="0" fontId="84" fillId="0" borderId="22" xfId="0" applyFont="1" applyBorder="1" applyAlignment="1">
      <alignment horizontal="center" vertical="center"/>
    </xf>
    <xf numFmtId="164" fontId="2" fillId="3" borderId="21" xfId="1" applyNumberFormat="1" applyFont="1" applyFill="1" applyBorder="1" applyAlignment="1" applyProtection="1">
      <alignment horizontal="center" vertical="center" wrapText="1"/>
      <protection locked="0"/>
    </xf>
    <xf numFmtId="164" fontId="2" fillId="3" borderId="3" xfId="1" applyNumberFormat="1" applyFont="1" applyFill="1" applyBorder="1" applyAlignment="1" applyProtection="1">
      <alignment horizontal="center" vertical="center" wrapText="1"/>
      <protection locked="0"/>
    </xf>
    <xf numFmtId="164" fontId="2" fillId="3" borderId="22" xfId="1" applyNumberFormat="1" applyFont="1" applyFill="1" applyBorder="1" applyAlignment="1" applyProtection="1">
      <alignment horizontal="center" vertical="center" wrapText="1"/>
      <protection locked="0"/>
    </xf>
    <xf numFmtId="0" fontId="2" fillId="3" borderId="21" xfId="5" applyFont="1" applyFill="1" applyBorder="1" applyAlignment="1" applyProtection="1">
      <alignment horizontal="right" vertical="center"/>
      <protection locked="0"/>
    </xf>
    <xf numFmtId="193" fontId="84" fillId="0" borderId="21" xfId="0" applyNumberFormat="1" applyFont="1" applyBorder="1" applyAlignment="1"/>
    <xf numFmtId="193" fontId="84" fillId="0" borderId="22" xfId="0" applyNumberFormat="1" applyFont="1" applyBorder="1" applyAlignment="1"/>
    <xf numFmtId="193" fontId="84" fillId="36" borderId="56" xfId="0" applyNumberFormat="1" applyFont="1" applyFill="1" applyBorder="1" applyAlignment="1"/>
    <xf numFmtId="0" fontId="45" fillId="3" borderId="26" xfId="16" applyFont="1" applyFill="1" applyBorder="1" applyAlignment="1" applyProtection="1">
      <protection locked="0"/>
    </xf>
    <xf numFmtId="193" fontId="84" fillId="36" borderId="24" xfId="0" applyNumberFormat="1" applyFont="1" applyFill="1" applyBorder="1"/>
    <xf numFmtId="193" fontId="84" fillId="36" borderId="26" xfId="0" applyNumberFormat="1" applyFont="1" applyFill="1" applyBorder="1"/>
    <xf numFmtId="193" fontId="84" fillId="36" borderId="57" xfId="0" applyNumberFormat="1" applyFont="1" applyFill="1" applyBorder="1"/>
    <xf numFmtId="0" fontId="84" fillId="0" borderId="0" xfId="0" applyFont="1" applyBorder="1" applyAlignment="1">
      <alignment vertical="center"/>
    </xf>
    <xf numFmtId="0" fontId="84" fillId="0" borderId="19" xfId="0" applyFont="1" applyBorder="1"/>
    <xf numFmtId="0" fontId="89" fillId="0" borderId="0" xfId="0" applyFont="1" applyAlignment="1">
      <alignment wrapText="1"/>
    </xf>
    <xf numFmtId="0" fontId="84" fillId="0" borderId="21" xfId="0" applyFont="1" applyBorder="1"/>
    <xf numFmtId="0" fontId="84" fillId="0" borderId="3" xfId="0" applyFont="1" applyBorder="1"/>
    <xf numFmtId="0" fontId="84" fillId="0" borderId="70" xfId="0" applyFont="1" applyBorder="1" applyAlignment="1">
      <alignment wrapText="1"/>
    </xf>
    <xf numFmtId="0" fontId="84" fillId="0" borderId="24" xfId="0" applyFont="1" applyBorder="1"/>
    <xf numFmtId="0" fontId="86" fillId="0" borderId="25" xfId="0" applyFont="1" applyBorder="1"/>
    <xf numFmtId="193" fontId="45" fillId="36" borderId="25" xfId="16" applyNumberFormat="1" applyFont="1" applyFill="1" applyBorder="1" applyAlignment="1" applyProtection="1">
      <protection locked="0"/>
    </xf>
    <xf numFmtId="0" fontId="84" fillId="0" borderId="58" xfId="0" applyFont="1" applyBorder="1" applyAlignment="1">
      <alignment horizontal="center"/>
    </xf>
    <xf numFmtId="0" fontId="84" fillId="0" borderId="59" xfId="0" applyFont="1" applyBorder="1" applyAlignment="1">
      <alignment horizontal="center"/>
    </xf>
    <xf numFmtId="0" fontId="84" fillId="0" borderId="19" xfId="0" applyFont="1" applyBorder="1" applyAlignment="1">
      <alignment horizontal="center"/>
    </xf>
    <xf numFmtId="0" fontId="84" fillId="0" borderId="20" xfId="0" applyFont="1" applyBorder="1" applyAlignment="1">
      <alignment horizontal="center"/>
    </xf>
    <xf numFmtId="0" fontId="89" fillId="0" borderId="0" xfId="0" applyFont="1" applyAlignment="1">
      <alignment horizontal="center"/>
    </xf>
    <xf numFmtId="0" fontId="2" fillId="3" borderId="21" xfId="5" applyFont="1" applyFill="1" applyBorder="1" applyAlignment="1" applyProtection="1">
      <alignment horizontal="left" vertical="center"/>
      <protection locked="0"/>
    </xf>
    <xf numFmtId="0" fontId="2" fillId="3" borderId="3" xfId="5" applyFont="1" applyFill="1" applyBorder="1" applyProtection="1">
      <protection locked="0"/>
    </xf>
    <xf numFmtId="0" fontId="2" fillId="0" borderId="3" xfId="13" applyFont="1" applyFill="1" applyBorder="1" applyAlignment="1" applyProtection="1">
      <alignment horizontal="center" vertical="center" wrapText="1"/>
      <protection locked="0"/>
    </xf>
    <xf numFmtId="0" fontId="2" fillId="3" borderId="3" xfId="13" applyFont="1" applyFill="1" applyBorder="1" applyAlignment="1" applyProtection="1">
      <alignment horizontal="center" vertical="center" wrapText="1"/>
      <protection locked="0"/>
    </xf>
    <xf numFmtId="3" fontId="2" fillId="3" borderId="3" xfId="1" applyNumberFormat="1" applyFont="1" applyFill="1" applyBorder="1" applyAlignment="1" applyProtection="1">
      <alignment horizontal="center" vertical="center" wrapText="1"/>
      <protection locked="0"/>
    </xf>
    <xf numFmtId="9" fontId="2" fillId="3" borderId="3" xfId="15" applyNumberFormat="1" applyFont="1" applyFill="1" applyBorder="1" applyAlignment="1" applyProtection="1">
      <alignment horizontal="center" vertical="center"/>
      <protection locked="0"/>
    </xf>
    <xf numFmtId="0" fontId="93" fillId="3" borderId="3" xfId="11" applyFont="1" applyFill="1" applyBorder="1" applyAlignment="1">
      <alignment horizontal="left" vertical="center"/>
    </xf>
    <xf numFmtId="0" fontId="91" fillId="3" borderId="3" xfId="11" applyFont="1" applyFill="1" applyBorder="1" applyAlignment="1">
      <alignment wrapText="1"/>
    </xf>
    <xf numFmtId="193" fontId="2" fillId="36" borderId="3" xfId="5" applyNumberFormat="1" applyFont="1" applyFill="1" applyBorder="1" applyProtection="1">
      <protection locked="0"/>
    </xf>
    <xf numFmtId="193" fontId="2" fillId="36" borderId="3" xfId="1" applyNumberFormat="1" applyFont="1" applyFill="1" applyBorder="1" applyProtection="1">
      <protection locked="0"/>
    </xf>
    <xf numFmtId="193" fontId="2" fillId="3" borderId="3" xfId="5" applyNumberFormat="1" applyFont="1" applyFill="1" applyBorder="1" applyProtection="1">
      <protection locked="0"/>
    </xf>
    <xf numFmtId="3" fontId="2" fillId="36" borderId="22" xfId="5" applyNumberFormat="1" applyFont="1" applyFill="1" applyBorder="1" applyProtection="1">
      <protection locked="0"/>
    </xf>
    <xf numFmtId="0" fontId="93" fillId="3" borderId="3" xfId="11" applyFont="1" applyFill="1" applyBorder="1" applyAlignment="1">
      <alignment horizontal="left" vertical="center" wrapText="1"/>
    </xf>
    <xf numFmtId="165" fontId="2" fillId="3" borderId="3" xfId="8" applyNumberFormat="1" applyFont="1" applyFill="1" applyBorder="1" applyAlignment="1" applyProtection="1">
      <alignment horizontal="right" wrapText="1"/>
      <protection locked="0"/>
    </xf>
    <xf numFmtId="0" fontId="93" fillId="0" borderId="3" xfId="11" applyFont="1" applyFill="1" applyBorder="1" applyAlignment="1">
      <alignment horizontal="left" vertical="center" wrapText="1"/>
    </xf>
    <xf numFmtId="165" fontId="2" fillId="4" borderId="3" xfId="8" applyNumberFormat="1" applyFont="1" applyFill="1" applyBorder="1" applyAlignment="1" applyProtection="1">
      <alignment horizontal="right" wrapText="1"/>
      <protection locked="0"/>
    </xf>
    <xf numFmtId="0" fontId="91" fillId="0" borderId="3" xfId="11" applyFont="1" applyFill="1" applyBorder="1" applyAlignment="1">
      <alignment wrapText="1"/>
    </xf>
    <xf numFmtId="193" fontId="2" fillId="0" borderId="3" xfId="1" applyNumberFormat="1" applyFont="1" applyFill="1" applyBorder="1" applyProtection="1">
      <protection locked="0"/>
    </xf>
    <xf numFmtId="0" fontId="93" fillId="3" borderId="3" xfId="9" applyFont="1" applyFill="1" applyBorder="1" applyAlignment="1" applyProtection="1">
      <alignment horizontal="left" vertical="center"/>
      <protection locked="0"/>
    </xf>
    <xf numFmtId="0" fontId="91" fillId="3" borderId="3" xfId="20961" applyFont="1" applyFill="1" applyBorder="1" applyAlignment="1" applyProtection="1"/>
    <xf numFmtId="3" fontId="45" fillId="36" borderId="25" xfId="16" applyNumberFormat="1" applyFont="1" applyFill="1" applyBorder="1" applyAlignment="1" applyProtection="1">
      <protection locked="0"/>
    </xf>
    <xf numFmtId="193" fontId="45" fillId="36" borderId="25" xfId="1" applyNumberFormat="1" applyFont="1" applyFill="1" applyBorder="1" applyAlignment="1" applyProtection="1">
      <protection locked="0"/>
    </xf>
    <xf numFmtId="193" fontId="2" fillId="3" borderId="25" xfId="5" applyNumberFormat="1" applyFont="1" applyFill="1" applyBorder="1" applyProtection="1">
      <protection locked="0"/>
    </xf>
    <xf numFmtId="164" fontId="45" fillId="36" borderId="26" xfId="1" applyNumberFormat="1" applyFont="1" applyFill="1" applyBorder="1" applyAlignment="1" applyProtection="1">
      <protection locked="0"/>
    </xf>
    <xf numFmtId="193" fontId="84" fillId="0" borderId="0" xfId="0" applyNumberFormat="1" applyFont="1"/>
    <xf numFmtId="0" fontId="2" fillId="0" borderId="0" xfId="0" applyFont="1" applyFill="1" applyBorder="1" applyAlignment="1">
      <alignment horizontal="center"/>
    </xf>
    <xf numFmtId="0" fontId="2" fillId="0" borderId="0" xfId="0" applyFont="1" applyFill="1" applyAlignment="1">
      <alignment horizontal="center"/>
    </xf>
    <xf numFmtId="0" fontId="46" fillId="0" borderId="0" xfId="0" applyFont="1" applyFill="1" applyAlignment="1">
      <alignment horizontal="right"/>
    </xf>
    <xf numFmtId="0" fontId="84" fillId="0" borderId="21" xfId="0" applyFont="1" applyFill="1" applyBorder="1" applyAlignment="1">
      <alignment horizontal="center" vertical="center"/>
    </xf>
    <xf numFmtId="0" fontId="45" fillId="0" borderId="3" xfId="0" applyFont="1" applyFill="1" applyBorder="1" applyAlignment="1" applyProtection="1">
      <alignment horizontal="left"/>
      <protection locked="0"/>
    </xf>
    <xf numFmtId="193" fontId="2" fillId="36" borderId="3" xfId="0" applyNumberFormat="1" applyFont="1" applyFill="1" applyBorder="1" applyAlignment="1" applyProtection="1">
      <alignment horizontal="right"/>
    </xf>
    <xf numFmtId="0" fontId="2" fillId="0" borderId="10" xfId="0" applyNumberFormat="1" applyFont="1" applyFill="1" applyBorder="1" applyAlignment="1">
      <alignment horizontal="left" vertical="center" wrapText="1"/>
    </xf>
    <xf numFmtId="0" fontId="45" fillId="0" borderId="10" xfId="0" applyNumberFormat="1" applyFont="1" applyFill="1" applyBorder="1" applyAlignment="1">
      <alignment vertical="center" wrapText="1"/>
    </xf>
    <xf numFmtId="0" fontId="46" fillId="0" borderId="3" xfId="0" applyFont="1" applyFill="1" applyBorder="1" applyAlignment="1" applyProtection="1">
      <alignment horizontal="left" vertical="center" indent="17"/>
      <protection locked="0"/>
    </xf>
    <xf numFmtId="0" fontId="84" fillId="0" borderId="24" xfId="0" applyFont="1" applyFill="1" applyBorder="1" applyAlignment="1">
      <alignment horizontal="center" vertical="center"/>
    </xf>
    <xf numFmtId="0" fontId="45" fillId="0" borderId="28" xfId="0" applyNumberFormat="1" applyFont="1" applyFill="1" applyBorder="1" applyAlignment="1">
      <alignment vertical="center" wrapText="1"/>
    </xf>
    <xf numFmtId="193" fontId="2" fillId="0" borderId="25" xfId="0" applyNumberFormat="1" applyFont="1" applyFill="1" applyBorder="1" applyAlignment="1" applyProtection="1">
      <alignment horizontal="right"/>
    </xf>
    <xf numFmtId="193" fontId="2" fillId="36" borderId="25" xfId="0" applyNumberFormat="1" applyFont="1" applyFill="1" applyBorder="1" applyAlignment="1" applyProtection="1">
      <alignment horizontal="right"/>
    </xf>
    <xf numFmtId="0" fontId="91" fillId="0" borderId="3" xfId="20960" applyFont="1" applyFill="1" applyBorder="1" applyAlignment="1" applyProtection="1">
      <alignment horizontal="center" vertical="center"/>
    </xf>
    <xf numFmtId="0" fontId="2" fillId="3" borderId="3" xfId="20960" applyFont="1" applyFill="1" applyBorder="1" applyAlignment="1" applyProtection="1">
      <alignment horizontal="right" indent="1"/>
    </xf>
    <xf numFmtId="0" fontId="2" fillId="3" borderId="2" xfId="20960" applyFont="1" applyFill="1" applyBorder="1" applyAlignment="1" applyProtection="1">
      <alignment horizontal="right" indent="1"/>
    </xf>
    <xf numFmtId="0" fontId="94" fillId="0" borderId="0" xfId="0" applyFont="1" applyBorder="1" applyAlignment="1">
      <alignment wrapText="1"/>
    </xf>
    <xf numFmtId="0" fontId="2" fillId="3" borderId="3" xfId="20960" applyFont="1" applyFill="1" applyBorder="1" applyAlignment="1" applyProtection="1"/>
    <xf numFmtId="0" fontId="84" fillId="0" borderId="3" xfId="0" applyFont="1" applyFill="1" applyBorder="1"/>
    <xf numFmtId="0" fontId="45" fillId="0" borderId="3" xfId="0" applyFont="1" applyFill="1" applyBorder="1" applyAlignment="1">
      <alignment horizontal="center" vertical="center" wrapText="1"/>
    </xf>
    <xf numFmtId="0" fontId="65" fillId="0" borderId="3" xfId="0" applyFont="1" applyFill="1" applyBorder="1" applyAlignment="1">
      <alignment horizontal="left" vertical="center" wrapText="1"/>
    </xf>
    <xf numFmtId="0" fontId="65" fillId="0" borderId="3" xfId="0" applyFont="1" applyFill="1" applyBorder="1" applyAlignment="1">
      <alignment horizontal="center" vertical="center" wrapText="1"/>
    </xf>
    <xf numFmtId="0" fontId="2" fillId="0" borderId="25" xfId="0" applyFont="1" applyBorder="1" applyAlignment="1">
      <alignment vertical="center" wrapText="1"/>
    </xf>
    <xf numFmtId="0" fontId="45" fillId="0" borderId="0" xfId="0" applyFont="1" applyAlignment="1">
      <alignment horizontal="center"/>
    </xf>
    <xf numFmtId="0" fontId="84" fillId="0" borderId="0" xfId="0" applyFont="1" applyAlignment="1">
      <alignment horizontal="left" indent="1"/>
    </xf>
    <xf numFmtId="0" fontId="2" fillId="0" borderId="18" xfId="11" applyFont="1" applyFill="1" applyBorder="1" applyAlignment="1" applyProtection="1">
      <alignment vertical="center"/>
    </xf>
    <xf numFmtId="0" fontId="2" fillId="0" borderId="19" xfId="11" applyFont="1" applyFill="1" applyBorder="1" applyAlignment="1" applyProtection="1">
      <alignment vertical="center"/>
    </xf>
    <xf numFmtId="193" fontId="86" fillId="36" borderId="25" xfId="0" applyNumberFormat="1" applyFont="1" applyFill="1" applyBorder="1" applyAlignment="1">
      <alignment horizontal="center" vertical="center"/>
    </xf>
    <xf numFmtId="0" fontId="84" fillId="0" borderId="3" xfId="0" applyFont="1" applyBorder="1" applyAlignment="1">
      <alignment wrapText="1"/>
    </xf>
    <xf numFmtId="0" fontId="84" fillId="0" borderId="3" xfId="0" applyFont="1" applyFill="1" applyBorder="1" applyAlignment="1"/>
    <xf numFmtId="0" fontId="86" fillId="36" borderId="3" xfId="0" applyFont="1" applyFill="1" applyBorder="1" applyAlignment="1">
      <alignment wrapText="1"/>
    </xf>
    <xf numFmtId="0" fontId="86" fillId="36" borderId="25" xfId="0" applyFont="1" applyFill="1" applyBorder="1" applyAlignment="1">
      <alignment wrapText="1"/>
    </xf>
    <xf numFmtId="0" fontId="84" fillId="0" borderId="18" xfId="0" applyFont="1" applyBorder="1" applyAlignment="1">
      <alignment horizontal="center" vertical="center"/>
    </xf>
    <xf numFmtId="193" fontId="84" fillId="36" borderId="20" xfId="0" applyNumberFormat="1" applyFont="1" applyFill="1" applyBorder="1" applyAlignment="1">
      <alignment horizontal="center" vertical="center"/>
    </xf>
    <xf numFmtId="0" fontId="84" fillId="0" borderId="0" xfId="0" applyFont="1" applyAlignment="1"/>
    <xf numFmtId="193" fontId="84" fillId="0" borderId="22" xfId="0" applyNumberFormat="1" applyFont="1" applyBorder="1" applyAlignment="1">
      <alignment wrapText="1"/>
    </xf>
    <xf numFmtId="193" fontId="84" fillId="36" borderId="22" xfId="0" applyNumberFormat="1" applyFont="1" applyFill="1" applyBorder="1" applyAlignment="1">
      <alignment horizontal="center" vertical="center" wrapText="1"/>
    </xf>
    <xf numFmtId="193" fontId="84" fillId="36" borderId="26" xfId="0" applyNumberFormat="1" applyFont="1" applyFill="1" applyBorder="1" applyAlignment="1">
      <alignment horizontal="center" vertical="center" wrapText="1"/>
    </xf>
    <xf numFmtId="0" fontId="45" fillId="0" borderId="0" xfId="11" applyFont="1" applyFill="1" applyBorder="1" applyAlignment="1" applyProtection="1">
      <alignment horizontal="center"/>
    </xf>
    <xf numFmtId="0" fontId="84" fillId="0" borderId="11" xfId="0" applyFont="1" applyBorder="1" applyAlignment="1">
      <alignment horizontal="left" wrapText="1" indent="1"/>
    </xf>
    <xf numFmtId="0" fontId="88" fillId="0" borderId="11" xfId="0" applyFont="1" applyBorder="1" applyAlignment="1">
      <alignment horizontal="left" wrapText="1" indent="1"/>
    </xf>
    <xf numFmtId="0" fontId="88" fillId="0" borderId="11" xfId="0" applyFont="1" applyFill="1" applyBorder="1" applyAlignment="1">
      <alignment horizontal="right" wrapText="1"/>
    </xf>
    <xf numFmtId="0" fontId="2" fillId="3" borderId="3" xfId="11" applyFont="1" applyFill="1" applyBorder="1" applyAlignment="1">
      <alignment horizontal="center" vertical="center" wrapText="1"/>
    </xf>
    <xf numFmtId="0" fontId="45" fillId="0" borderId="0" xfId="8" applyFont="1" applyFill="1" applyBorder="1" applyAlignment="1" applyProtection="1">
      <alignment horizontal="center" vertical="center"/>
      <protection locked="0"/>
    </xf>
    <xf numFmtId="164" fontId="2" fillId="0" borderId="3" xfId="1" applyNumberFormat="1" applyFont="1" applyFill="1" applyBorder="1" applyAlignment="1" applyProtection="1">
      <alignment horizontal="center" vertical="center" wrapText="1"/>
      <protection locked="0"/>
    </xf>
    <xf numFmtId="0" fontId="84" fillId="0" borderId="18" xfId="0" applyFont="1" applyBorder="1" applyAlignment="1">
      <alignment horizontal="center" vertical="center" wrapText="1"/>
    </xf>
    <xf numFmtId="0" fontId="84" fillId="0" borderId="19" xfId="0" applyFont="1" applyFill="1" applyBorder="1" applyAlignment="1">
      <alignment horizontal="left" vertical="center" wrapText="1" indent="2"/>
    </xf>
    <xf numFmtId="0" fontId="95" fillId="0" borderId="0" xfId="11" applyFont="1" applyFill="1" applyBorder="1" applyAlignment="1" applyProtection="1"/>
    <xf numFmtId="0" fontId="96" fillId="0" borderId="0" xfId="11" applyFont="1" applyFill="1" applyBorder="1" applyAlignment="1" applyProtection="1">
      <alignment horizontal="center" vertical="center" wrapText="1"/>
    </xf>
    <xf numFmtId="0" fontId="3" fillId="0" borderId="0" xfId="0" applyFont="1" applyFill="1" applyBorder="1" applyAlignment="1"/>
    <xf numFmtId="0" fontId="3" fillId="0" borderId="0" xfId="0" applyFont="1" applyFill="1" applyBorder="1" applyAlignment="1">
      <alignment vertical="center" wrapText="1"/>
    </xf>
    <xf numFmtId="0" fontId="3" fillId="0" borderId="0" xfId="0" applyFont="1" applyFill="1" applyBorder="1" applyAlignment="1">
      <alignment vertical="center"/>
    </xf>
    <xf numFmtId="0" fontId="84" fillId="0" borderId="0" xfId="0" applyFont="1" applyFill="1" applyBorder="1"/>
    <xf numFmtId="0" fontId="0" fillId="0" borderId="0" xfId="0" applyFill="1" applyBorder="1" applyAlignment="1">
      <alignment horizontal="center" vertical="center"/>
    </xf>
    <xf numFmtId="0" fontId="4" fillId="0" borderId="0" xfId="0" applyFont="1" applyFill="1" applyBorder="1" applyAlignment="1">
      <alignment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0" fontId="84" fillId="0" borderId="0" xfId="0" applyFont="1" applyFill="1" applyBorder="1" applyAlignment="1">
      <alignment vertical="center"/>
    </xf>
    <xf numFmtId="0" fontId="2" fillId="0" borderId="3" xfId="0" applyFont="1" applyFill="1" applyBorder="1" applyAlignment="1" applyProtection="1">
      <alignment horizontal="left" indent="4"/>
      <protection locked="0"/>
    </xf>
    <xf numFmtId="0" fontId="2" fillId="0" borderId="10" xfId="0" applyNumberFormat="1" applyFont="1" applyFill="1" applyBorder="1" applyAlignment="1">
      <alignment horizontal="left" vertical="center" wrapText="1" indent="4"/>
    </xf>
    <xf numFmtId="0" fontId="2" fillId="0" borderId="3" xfId="0" applyFont="1" applyFill="1" applyBorder="1" applyAlignment="1" applyProtection="1">
      <alignment horizontal="left" vertical="center" indent="11"/>
      <protection locked="0"/>
    </xf>
    <xf numFmtId="0" fontId="97" fillId="0" borderId="10" xfId="0" applyNumberFormat="1" applyFont="1" applyFill="1" applyBorder="1" applyAlignment="1">
      <alignment horizontal="left" vertical="center" wrapText="1"/>
    </xf>
    <xf numFmtId="0" fontId="96" fillId="0" borderId="10" xfId="0" applyNumberFormat="1" applyFont="1" applyFill="1" applyBorder="1" applyAlignment="1">
      <alignment vertical="center" wrapText="1"/>
    </xf>
    <xf numFmtId="0" fontId="6" fillId="0" borderId="0" xfId="17" applyAlignment="1" applyProtection="1"/>
    <xf numFmtId="0" fontId="6" fillId="0" borderId="3" xfId="17" applyFill="1" applyBorder="1" applyAlignment="1" applyProtection="1"/>
    <xf numFmtId="0" fontId="6" fillId="0" borderId="3" xfId="17" applyFill="1" applyBorder="1" applyAlignment="1" applyProtection="1">
      <alignment horizontal="left" vertical="center" wrapText="1"/>
    </xf>
    <xf numFmtId="0" fontId="6" fillId="0" borderId="3" xfId="17" applyFill="1" applyBorder="1" applyAlignment="1" applyProtection="1">
      <alignment horizontal="left" vertical="center"/>
    </xf>
    <xf numFmtId="0" fontId="84" fillId="0" borderId="11" xfId="0" applyFont="1" applyFill="1" applyBorder="1" applyAlignment="1">
      <alignment wrapText="1"/>
    </xf>
    <xf numFmtId="0" fontId="84" fillId="0" borderId="3" xfId="0" applyFont="1" applyBorder="1" applyAlignment="1">
      <alignment horizontal="center" vertical="center" wrapText="1"/>
    </xf>
    <xf numFmtId="0" fontId="86" fillId="0" borderId="5" xfId="0" applyFont="1" applyFill="1" applyBorder="1" applyAlignment="1">
      <alignment horizontal="center" vertical="center" wrapText="1"/>
    </xf>
    <xf numFmtId="0" fontId="2" fillId="0" borderId="22" xfId="1" applyNumberFormat="1" applyFont="1" applyFill="1" applyBorder="1" applyAlignment="1" applyProtection="1">
      <alignment horizontal="center" vertical="center" wrapText="1"/>
      <protection locked="0"/>
    </xf>
    <xf numFmtId="0" fontId="45" fillId="0" borderId="8" xfId="0" applyFont="1" applyFill="1" applyBorder="1" applyAlignment="1" applyProtection="1">
      <alignment horizontal="left"/>
    </xf>
    <xf numFmtId="0" fontId="3" fillId="0" borderId="58" xfId="0" applyFont="1" applyBorder="1"/>
    <xf numFmtId="0" fontId="3" fillId="0" borderId="59" xfId="0" applyFont="1" applyBorder="1"/>
    <xf numFmtId="0" fontId="3" fillId="0" borderId="19" xfId="0" applyFont="1" applyBorder="1" applyAlignment="1">
      <alignment horizontal="center" vertical="center"/>
    </xf>
    <xf numFmtId="0" fontId="3" fillId="0" borderId="29" xfId="0" applyFont="1" applyBorder="1" applyAlignment="1">
      <alignment horizontal="center" vertical="center"/>
    </xf>
    <xf numFmtId="0" fontId="3" fillId="0" borderId="20" xfId="0" applyFont="1" applyBorder="1" applyAlignment="1">
      <alignment horizontal="center" vertical="center"/>
    </xf>
    <xf numFmtId="0" fontId="98" fillId="0" borderId="0" xfId="0" applyFont="1"/>
    <xf numFmtId="0" fontId="3" fillId="0" borderId="70" xfId="0" applyFont="1" applyBorder="1"/>
    <xf numFmtId="193" fontId="84" fillId="0" borderId="23" xfId="0" applyNumberFormat="1" applyFont="1" applyBorder="1" applyAlignment="1"/>
    <xf numFmtId="0" fontId="3" fillId="0" borderId="0" xfId="0" applyFont="1"/>
    <xf numFmtId="0" fontId="3" fillId="0" borderId="19" xfId="0" applyFont="1" applyBorder="1" applyAlignment="1">
      <alignment wrapText="1"/>
    </xf>
    <xf numFmtId="0" fontId="3" fillId="0" borderId="29" xfId="0" applyFont="1" applyBorder="1" applyAlignment="1">
      <alignment wrapText="1"/>
    </xf>
    <xf numFmtId="0" fontId="3" fillId="0" borderId="20" xfId="0" applyFont="1" applyBorder="1" applyAlignment="1">
      <alignment wrapText="1"/>
    </xf>
    <xf numFmtId="0" fontId="3" fillId="0" borderId="3" xfId="0" applyFont="1" applyFill="1" applyBorder="1" applyAlignment="1">
      <alignment horizontal="center" vertical="center" wrapText="1"/>
    </xf>
    <xf numFmtId="193" fontId="3" fillId="0" borderId="3" xfId="0" applyNumberFormat="1" applyFont="1" applyBorder="1"/>
    <xf numFmtId="193" fontId="3" fillId="0" borderId="3" xfId="0" applyNumberFormat="1" applyFont="1" applyFill="1" applyBorder="1"/>
    <xf numFmtId="193" fontId="3" fillId="0" borderId="8" xfId="0" applyNumberFormat="1" applyFont="1" applyBorder="1"/>
    <xf numFmtId="193" fontId="3" fillId="36" borderId="25" xfId="0" applyNumberFormat="1" applyFont="1" applyFill="1" applyBorder="1"/>
    <xf numFmtId="9" fontId="3" fillId="0" borderId="22" xfId="20962" applyFont="1" applyBorder="1"/>
    <xf numFmtId="9" fontId="3" fillId="36" borderId="26" xfId="20962" applyFont="1" applyFill="1" applyBorder="1"/>
    <xf numFmtId="0" fontId="86" fillId="0" borderId="0" xfId="0" applyFont="1" applyFill="1" applyBorder="1" applyAlignment="1">
      <alignment horizontal="center" wrapText="1"/>
    </xf>
    <xf numFmtId="167" fontId="84" fillId="0" borderId="3" xfId="0" applyNumberFormat="1" applyFont="1" applyBorder="1" applyAlignment="1"/>
    <xf numFmtId="167" fontId="84" fillId="36" borderId="25" xfId="0" applyNumberFormat="1" applyFont="1" applyFill="1" applyBorder="1"/>
    <xf numFmtId="0" fontId="84" fillId="0" borderId="0" xfId="0" applyFont="1" applyFill="1" applyBorder="1" applyAlignment="1">
      <alignment vertical="center" wrapText="1"/>
    </xf>
    <xf numFmtId="0" fontId="84" fillId="0" borderId="76" xfId="0" applyFont="1" applyFill="1" applyBorder="1" applyAlignment="1">
      <alignment vertical="center" wrapText="1"/>
    </xf>
    <xf numFmtId="0" fontId="84" fillId="0" borderId="21" xfId="0" applyFont="1" applyFill="1" applyBorder="1"/>
    <xf numFmtId="0" fontId="84" fillId="0" borderId="21" xfId="0" applyFont="1" applyFill="1" applyBorder="1" applyAlignment="1">
      <alignment horizontal="center"/>
    </xf>
    <xf numFmtId="167" fontId="85" fillId="0" borderId="0" xfId="0" applyNumberFormat="1" applyFont="1" applyFill="1"/>
    <xf numFmtId="193" fontId="86" fillId="36" borderId="25" xfId="0" applyNumberFormat="1" applyFont="1" applyFill="1" applyBorder="1" applyAlignment="1">
      <alignment horizontal="left" vertical="center" wrapText="1"/>
    </xf>
    <xf numFmtId="0" fontId="86" fillId="0" borderId="1" xfId="0" applyFont="1" applyBorder="1" applyAlignment="1">
      <alignment horizontal="left"/>
    </xf>
    <xf numFmtId="0" fontId="86" fillId="36" borderId="84" xfId="0" applyFont="1" applyFill="1" applyBorder="1" applyAlignment="1">
      <alignment wrapText="1"/>
    </xf>
    <xf numFmtId="0" fontId="2" fillId="2" borderId="3" xfId="0" applyFont="1" applyFill="1" applyBorder="1" applyAlignment="1">
      <alignment horizontal="right" vertical="center"/>
    </xf>
    <xf numFmtId="193" fontId="2" fillId="0" borderId="3" xfId="0" applyNumberFormat="1" applyFont="1" applyFill="1" applyBorder="1" applyAlignment="1" applyProtection="1">
      <alignment horizontal="right" vertical="center" wrapText="1"/>
      <protection locked="0"/>
    </xf>
    <xf numFmtId="193" fontId="45" fillId="0" borderId="3" xfId="0" applyNumberFormat="1" applyFont="1" applyFill="1" applyBorder="1" applyAlignment="1" applyProtection="1">
      <alignment horizontal="right" vertical="center" wrapText="1"/>
      <protection locked="0"/>
    </xf>
    <xf numFmtId="0" fontId="97" fillId="0" borderId="0" xfId="0" applyFont="1" applyAlignment="1">
      <alignment wrapText="1"/>
    </xf>
    <xf numFmtId="0" fontId="2" fillId="0" borderId="0" xfId="0" applyFont="1" applyAlignment="1">
      <alignment wrapText="1"/>
    </xf>
    <xf numFmtId="0" fontId="3" fillId="0" borderId="0" xfId="0" applyFont="1" applyFill="1"/>
    <xf numFmtId="0" fontId="100" fillId="3" borderId="86" xfId="0" applyFont="1" applyFill="1" applyBorder="1" applyAlignment="1">
      <alignment horizontal="left"/>
    </xf>
    <xf numFmtId="0" fontId="100" fillId="3" borderId="87" xfId="0" applyFont="1" applyFill="1" applyBorder="1" applyAlignment="1">
      <alignment horizontal="left"/>
    </xf>
    <xf numFmtId="0" fontId="4" fillId="3" borderId="90" xfId="0" applyFont="1" applyFill="1" applyBorder="1" applyAlignment="1">
      <alignment vertical="center"/>
    </xf>
    <xf numFmtId="0" fontId="3" fillId="3" borderId="91" xfId="0" applyFont="1" applyFill="1" applyBorder="1" applyAlignment="1">
      <alignment vertical="center"/>
    </xf>
    <xf numFmtId="0" fontId="3" fillId="3" borderId="92" xfId="0" applyFont="1" applyFill="1" applyBorder="1" applyAlignment="1">
      <alignment vertical="center"/>
    </xf>
    <xf numFmtId="0" fontId="3" fillId="0" borderId="74" xfId="0" applyFont="1" applyFill="1" applyBorder="1" applyAlignment="1">
      <alignment horizontal="center" vertical="center"/>
    </xf>
    <xf numFmtId="0" fontId="3" fillId="0" borderId="7" xfId="0" applyFont="1" applyFill="1" applyBorder="1" applyAlignment="1">
      <alignment vertical="center"/>
    </xf>
    <xf numFmtId="169" fontId="9" fillId="37" borderId="0" xfId="20" applyBorder="1"/>
    <xf numFmtId="0" fontId="3" fillId="0" borderId="93" xfId="0" applyFont="1" applyFill="1" applyBorder="1" applyAlignment="1">
      <alignment vertical="center"/>
    </xf>
    <xf numFmtId="0" fontId="3" fillId="0" borderId="71" xfId="0" applyFont="1" applyFill="1" applyBorder="1" applyAlignment="1">
      <alignment vertical="center"/>
    </xf>
    <xf numFmtId="0" fontId="3" fillId="0" borderId="21" xfId="0" applyFont="1" applyFill="1" applyBorder="1" applyAlignment="1">
      <alignment horizontal="center" vertical="center"/>
    </xf>
    <xf numFmtId="0" fontId="3" fillId="0" borderId="88" xfId="0" applyFont="1" applyFill="1" applyBorder="1" applyAlignment="1">
      <alignment vertical="center"/>
    </xf>
    <xf numFmtId="0" fontId="3" fillId="0" borderId="94" xfId="0" applyFont="1" applyFill="1" applyBorder="1" applyAlignment="1">
      <alignment vertical="center"/>
    </xf>
    <xf numFmtId="0" fontId="3" fillId="0" borderId="89" xfId="0" applyFont="1" applyFill="1" applyBorder="1" applyAlignment="1">
      <alignment vertical="center"/>
    </xf>
    <xf numFmtId="0" fontId="4" fillId="0" borderId="88" xfId="0" applyFont="1" applyFill="1" applyBorder="1" applyAlignment="1">
      <alignment vertical="center"/>
    </xf>
    <xf numFmtId="0" fontId="3" fillId="0" borderId="24" xfId="0" applyFont="1" applyFill="1" applyBorder="1" applyAlignment="1">
      <alignment horizontal="center" vertical="center"/>
    </xf>
    <xf numFmtId="0" fontId="4" fillId="0" borderId="25" xfId="0" applyFont="1" applyFill="1" applyBorder="1" applyAlignment="1">
      <alignment vertical="center"/>
    </xf>
    <xf numFmtId="0" fontId="3" fillId="0" borderId="25" xfId="0" applyFont="1" applyFill="1" applyBorder="1" applyAlignment="1">
      <alignment vertical="center"/>
    </xf>
    <xf numFmtId="0" fontId="3" fillId="0" borderId="27" xfId="0" applyFont="1" applyFill="1" applyBorder="1" applyAlignment="1">
      <alignment vertical="center"/>
    </xf>
    <xf numFmtId="0" fontId="3" fillId="0" borderId="26" xfId="0" applyFont="1" applyFill="1" applyBorder="1" applyAlignment="1">
      <alignment vertical="center"/>
    </xf>
    <xf numFmtId="0" fontId="3" fillId="3" borderId="70" xfId="0" applyFont="1" applyFill="1" applyBorder="1" applyAlignment="1">
      <alignment horizontal="center" vertical="center"/>
    </xf>
    <xf numFmtId="0" fontId="3" fillId="3" borderId="0" xfId="0" applyFont="1" applyFill="1" applyBorder="1" applyAlignment="1">
      <alignment vertical="center"/>
    </xf>
    <xf numFmtId="0" fontId="3" fillId="0" borderId="18" xfId="0" applyFont="1" applyFill="1" applyBorder="1" applyAlignment="1">
      <alignment horizontal="center" vertical="center"/>
    </xf>
    <xf numFmtId="0" fontId="3" fillId="0" borderId="19" xfId="0" applyFont="1" applyFill="1" applyBorder="1" applyAlignment="1">
      <alignment vertical="center"/>
    </xf>
    <xf numFmtId="169" fontId="9" fillId="37" borderId="59" xfId="20" applyBorder="1"/>
    <xf numFmtId="0" fontId="3" fillId="0" borderId="29" xfId="0" applyFont="1" applyFill="1" applyBorder="1" applyAlignment="1">
      <alignment vertical="center"/>
    </xf>
    <xf numFmtId="0" fontId="3" fillId="0" borderId="20" xfId="0" applyFont="1" applyFill="1" applyBorder="1" applyAlignment="1">
      <alignment vertical="center"/>
    </xf>
    <xf numFmtId="0" fontId="3" fillId="0" borderId="95" xfId="0" applyFont="1" applyFill="1" applyBorder="1" applyAlignment="1">
      <alignment horizontal="center" vertical="center"/>
    </xf>
    <xf numFmtId="0" fontId="3" fillId="0" borderId="96" xfId="0" applyFont="1" applyFill="1" applyBorder="1" applyAlignment="1">
      <alignment vertical="center"/>
    </xf>
    <xf numFmtId="169" fontId="9" fillId="37" borderId="27" xfId="20" applyBorder="1"/>
    <xf numFmtId="169" fontId="9" fillId="37" borderId="97" xfId="20" applyBorder="1"/>
    <xf numFmtId="169" fontId="9" fillId="37" borderId="28" xfId="20" applyBorder="1"/>
    <xf numFmtId="0" fontId="3" fillId="0" borderId="98" xfId="0" applyFont="1" applyFill="1" applyBorder="1" applyAlignment="1">
      <alignment vertical="center"/>
    </xf>
    <xf numFmtId="0" fontId="3" fillId="0" borderId="99" xfId="0" applyFont="1" applyFill="1" applyBorder="1" applyAlignment="1">
      <alignment vertical="center"/>
    </xf>
    <xf numFmtId="0" fontId="3" fillId="0" borderId="100" xfId="0" applyFont="1" applyFill="1" applyBorder="1" applyAlignment="1">
      <alignment horizontal="center" vertical="center"/>
    </xf>
    <xf numFmtId="0" fontId="3" fillId="0" borderId="101" xfId="0" applyFont="1" applyFill="1" applyBorder="1" applyAlignment="1">
      <alignment vertical="center"/>
    </xf>
    <xf numFmtId="169" fontId="9" fillId="37" borderId="33" xfId="20" applyBorder="1"/>
    <xf numFmtId="0" fontId="3" fillId="0" borderId="102" xfId="0" applyFont="1" applyFill="1" applyBorder="1" applyAlignment="1">
      <alignment vertical="center"/>
    </xf>
    <xf numFmtId="0" fontId="3" fillId="0" borderId="103" xfId="0" applyFont="1" applyFill="1" applyBorder="1" applyAlignment="1">
      <alignment vertical="center"/>
    </xf>
    <xf numFmtId="0" fontId="4" fillId="0" borderId="0" xfId="0" applyFont="1" applyFill="1" applyAlignment="1">
      <alignment horizontal="center"/>
    </xf>
    <xf numFmtId="0" fontId="86" fillId="0" borderId="88" xfId="0" applyFont="1" applyFill="1" applyBorder="1" applyAlignment="1">
      <alignment horizontal="center" vertical="center" wrapText="1"/>
    </xf>
    <xf numFmtId="0" fontId="86" fillId="0" borderId="89" xfId="0" applyFont="1" applyFill="1" applyBorder="1" applyAlignment="1">
      <alignment horizontal="center" vertical="center" wrapText="1"/>
    </xf>
    <xf numFmtId="0" fontId="84" fillId="0" borderId="88" xfId="0" applyFont="1" applyFill="1" applyBorder="1"/>
    <xf numFmtId="193" fontId="84" fillId="0" borderId="88" xfId="0" applyNumberFormat="1" applyFont="1" applyFill="1" applyBorder="1" applyAlignment="1">
      <alignment horizontal="center" vertical="center"/>
    </xf>
    <xf numFmtId="193" fontId="84" fillId="0" borderId="89" xfId="0" applyNumberFormat="1" applyFont="1" applyFill="1" applyBorder="1" applyAlignment="1">
      <alignment horizontal="center" vertical="center"/>
    </xf>
    <xf numFmtId="0" fontId="84" fillId="0" borderId="88" xfId="0" applyFont="1" applyFill="1" applyBorder="1" applyAlignment="1">
      <alignment horizontal="left" indent="1"/>
    </xf>
    <xf numFmtId="193" fontId="88" fillId="0" borderId="88" xfId="0" applyNumberFormat="1" applyFont="1" applyFill="1" applyBorder="1" applyAlignment="1">
      <alignment horizontal="center" vertical="center"/>
    </xf>
    <xf numFmtId="0" fontId="88" fillId="0" borderId="88" xfId="0" applyFont="1" applyFill="1" applyBorder="1" applyAlignment="1">
      <alignment horizontal="left" indent="1"/>
    </xf>
    <xf numFmtId="193" fontId="86" fillId="36" borderId="26" xfId="0" applyNumberFormat="1" applyFont="1" applyFill="1" applyBorder="1" applyAlignment="1">
      <alignment horizontal="center" vertical="center"/>
    </xf>
    <xf numFmtId="169" fontId="9" fillId="37" borderId="104" xfId="20" applyBorder="1"/>
    <xf numFmtId="0" fontId="84" fillId="0" borderId="88" xfId="0" applyFont="1" applyBorder="1" applyAlignment="1">
      <alignment vertical="center" wrapText="1"/>
    </xf>
    <xf numFmtId="14" fontId="2" fillId="3" borderId="88" xfId="8" quotePrefix="1" applyNumberFormat="1" applyFont="1" applyFill="1" applyBorder="1" applyAlignment="1" applyProtection="1">
      <alignment horizontal="left"/>
      <protection locked="0"/>
    </xf>
    <xf numFmtId="0" fontId="84" fillId="0" borderId="88" xfId="0" applyFont="1" applyFill="1" applyBorder="1" applyAlignment="1">
      <alignment vertical="center" wrapText="1"/>
    </xf>
    <xf numFmtId="3" fontId="102" fillId="36" borderId="88" xfId="0" applyNumberFormat="1" applyFont="1" applyFill="1" applyBorder="1" applyAlignment="1">
      <alignment vertical="center" wrapText="1"/>
    </xf>
    <xf numFmtId="3" fontId="102" fillId="36" borderId="89" xfId="0" applyNumberFormat="1" applyFont="1" applyFill="1" applyBorder="1" applyAlignment="1">
      <alignment vertical="center" wrapText="1"/>
    </xf>
    <xf numFmtId="3" fontId="102" fillId="0" borderId="88" xfId="0" applyNumberFormat="1" applyFont="1" applyBorder="1" applyAlignment="1">
      <alignment vertical="center" wrapText="1"/>
    </xf>
    <xf numFmtId="3" fontId="102" fillId="0" borderId="89" xfId="0" applyNumberFormat="1" applyFont="1" applyBorder="1" applyAlignment="1">
      <alignment vertical="center" wrapText="1"/>
    </xf>
    <xf numFmtId="3" fontId="102" fillId="0" borderId="88" xfId="0" applyNumberFormat="1" applyFont="1" applyFill="1" applyBorder="1" applyAlignment="1">
      <alignment vertical="center" wrapText="1"/>
    </xf>
    <xf numFmtId="3" fontId="102" fillId="36" borderId="25" xfId="0" applyNumberFormat="1" applyFont="1" applyFill="1" applyBorder="1" applyAlignment="1">
      <alignment vertical="center" wrapText="1"/>
    </xf>
    <xf numFmtId="3" fontId="102" fillId="36" borderId="26" xfId="0" applyNumberFormat="1" applyFont="1" applyFill="1" applyBorder="1" applyAlignment="1">
      <alignment vertical="center" wrapText="1"/>
    </xf>
    <xf numFmtId="0" fontId="101" fillId="0" borderId="19" xfId="0" applyFont="1" applyBorder="1" applyAlignment="1">
      <alignment horizontal="center" vertical="center" wrapText="1"/>
    </xf>
    <xf numFmtId="0" fontId="101" fillId="0" borderId="20" xfId="0" applyFont="1" applyBorder="1" applyAlignment="1">
      <alignment horizontal="center" vertical="center" wrapText="1"/>
    </xf>
    <xf numFmtId="169" fontId="9" fillId="77" borderId="0" xfId="20" applyFill="1" applyBorder="1"/>
    <xf numFmtId="0" fontId="6" fillId="0" borderId="88" xfId="17" applyFill="1" applyBorder="1" applyAlignment="1" applyProtection="1"/>
    <xf numFmtId="49" fontId="84" fillId="0" borderId="88" xfId="0" applyNumberFormat="1" applyFont="1" applyBorder="1" applyAlignment="1">
      <alignment horizontal="right"/>
    </xf>
    <xf numFmtId="0" fontId="2" fillId="3" borderId="3" xfId="20960" applyFont="1" applyFill="1" applyBorder="1" applyAlignment="1" applyProtection="1">
      <alignment horizontal="left" wrapText="1"/>
    </xf>
    <xf numFmtId="0" fontId="84" fillId="0" borderId="3" xfId="20960" applyFont="1" applyFill="1" applyBorder="1" applyAlignment="1" applyProtection="1">
      <alignment horizontal="left" wrapText="1"/>
    </xf>
    <xf numFmtId="0" fontId="2" fillId="0" borderId="3" xfId="20960" applyFont="1" applyFill="1" applyBorder="1" applyAlignment="1" applyProtection="1">
      <alignment horizontal="left" wrapText="1"/>
    </xf>
    <xf numFmtId="0" fontId="2" fillId="0" borderId="2" xfId="20960" applyFont="1" applyFill="1" applyBorder="1" applyAlignment="1" applyProtection="1">
      <alignment horizontal="left" wrapText="1"/>
    </xf>
    <xf numFmtId="0" fontId="85" fillId="0" borderId="88" xfId="0" applyFont="1" applyBorder="1"/>
    <xf numFmtId="0" fontId="6" fillId="0" borderId="88" xfId="17" applyBorder="1" applyAlignment="1" applyProtection="1"/>
    <xf numFmtId="14" fontId="2" fillId="0" borderId="0" xfId="0" applyNumberFormat="1" applyFont="1" applyAlignment="1">
      <alignment horizontal="left"/>
    </xf>
    <xf numFmtId="10" fontId="2" fillId="0" borderId="3" xfId="20962" applyNumberFormat="1" applyFont="1" applyBorder="1" applyAlignment="1" applyProtection="1">
      <alignment horizontal="right" vertical="center" wrapText="1"/>
      <protection locked="0"/>
    </xf>
    <xf numFmtId="10" fontId="84" fillId="0" borderId="3" xfId="20962" applyNumberFormat="1" applyFont="1" applyBorder="1" applyAlignment="1" applyProtection="1">
      <alignment vertical="center" wrapText="1"/>
      <protection locked="0"/>
    </xf>
    <xf numFmtId="10" fontId="84" fillId="0" borderId="22" xfId="20962" applyNumberFormat="1" applyFont="1" applyBorder="1" applyAlignment="1" applyProtection="1">
      <alignment vertical="center" wrapText="1"/>
      <protection locked="0"/>
    </xf>
    <xf numFmtId="10" fontId="45" fillId="0" borderId="3" xfId="20962" applyNumberFormat="1" applyFont="1" applyFill="1" applyBorder="1" applyAlignment="1" applyProtection="1">
      <alignment vertical="center" wrapText="1"/>
      <protection locked="0"/>
    </xf>
    <xf numFmtId="10" fontId="84" fillId="0" borderId="3" xfId="20962" applyNumberFormat="1" applyFont="1" applyFill="1" applyBorder="1" applyAlignment="1" applyProtection="1">
      <alignment vertical="center" wrapText="1"/>
      <protection locked="0"/>
    </xf>
    <xf numFmtId="10" fontId="84" fillId="0" borderId="22" xfId="20962" applyNumberFormat="1" applyFont="1" applyFill="1" applyBorder="1" applyAlignment="1" applyProtection="1">
      <alignment vertical="center" wrapText="1"/>
      <protection locked="0"/>
    </xf>
    <xf numFmtId="10" fontId="2" fillId="0" borderId="3" xfId="20962" applyNumberFormat="1" applyFont="1" applyBorder="1" applyAlignment="1" applyProtection="1">
      <alignment vertical="center" wrapText="1"/>
      <protection locked="0"/>
    </xf>
    <xf numFmtId="10" fontId="9" fillId="37" borderId="0" xfId="20962" applyNumberFormat="1" applyFont="1" applyFill="1" applyBorder="1"/>
    <xf numFmtId="10" fontId="9" fillId="37" borderId="104" xfId="20962" applyNumberFormat="1" applyFont="1" applyFill="1" applyBorder="1"/>
    <xf numFmtId="10" fontId="2" fillId="2" borderId="3" xfId="20962" applyNumberFormat="1" applyFont="1" applyFill="1" applyBorder="1" applyAlignment="1" applyProtection="1">
      <alignment vertical="center"/>
      <protection locked="0"/>
    </xf>
    <xf numFmtId="10" fontId="87" fillId="2" borderId="3" xfId="20962" applyNumberFormat="1" applyFont="1" applyFill="1" applyBorder="1" applyAlignment="1" applyProtection="1">
      <alignment vertical="center"/>
      <protection locked="0"/>
    </xf>
    <xf numFmtId="10" fontId="87" fillId="2" borderId="22" xfId="20962" applyNumberFormat="1" applyFont="1" applyFill="1" applyBorder="1" applyAlignment="1" applyProtection="1">
      <alignment vertical="center"/>
      <protection locked="0"/>
    </xf>
    <xf numFmtId="10" fontId="2" fillId="2" borderId="25" xfId="20962" applyNumberFormat="1" applyFont="1" applyFill="1" applyBorder="1" applyAlignment="1" applyProtection="1">
      <alignment vertical="center"/>
      <protection locked="0"/>
    </xf>
    <xf numFmtId="10" fontId="87" fillId="2" borderId="25" xfId="20962" applyNumberFormat="1" applyFont="1" applyFill="1" applyBorder="1" applyAlignment="1" applyProtection="1">
      <alignment vertical="center"/>
      <protection locked="0"/>
    </xf>
    <xf numFmtId="10" fontId="87" fillId="2" borderId="26" xfId="20962" applyNumberFormat="1" applyFont="1" applyFill="1" applyBorder="1" applyAlignment="1" applyProtection="1">
      <alignment vertical="center"/>
      <protection locked="0"/>
    </xf>
    <xf numFmtId="0" fontId="2" fillId="0" borderId="94" xfId="0" applyFont="1" applyBorder="1" applyAlignment="1">
      <alignment wrapText="1"/>
    </xf>
    <xf numFmtId="0" fontId="84" fillId="0" borderId="92" xfId="0" applyFont="1" applyBorder="1" applyAlignment="1"/>
    <xf numFmtId="0" fontId="2" fillId="0" borderId="92" xfId="0" applyFont="1" applyBorder="1" applyAlignment="1"/>
    <xf numFmtId="0" fontId="2" fillId="0" borderId="92" xfId="0" applyFont="1" applyBorder="1" applyAlignment="1">
      <alignment wrapText="1"/>
    </xf>
    <xf numFmtId="0" fontId="103" fillId="0" borderId="88" xfId="0" applyFont="1" applyBorder="1"/>
    <xf numFmtId="10" fontId="95" fillId="0" borderId="89" xfId="0" applyNumberFormat="1" applyFont="1" applyBorder="1" applyAlignment="1">
      <alignment wrapText="1"/>
    </xf>
    <xf numFmtId="0" fontId="2" fillId="0" borderId="95" xfId="0" applyFont="1" applyBorder="1" applyAlignment="1">
      <alignment vertical="center"/>
    </xf>
    <xf numFmtId="0" fontId="2" fillId="0" borderId="98" xfId="0" applyFont="1" applyBorder="1" applyAlignment="1">
      <alignment wrapText="1"/>
    </xf>
    <xf numFmtId="0" fontId="104" fillId="0" borderId="88" xfId="0" applyFont="1" applyBorder="1"/>
    <xf numFmtId="0" fontId="88" fillId="0" borderId="11" xfId="0" applyFont="1" applyBorder="1" applyAlignment="1">
      <alignment horizontal="left" wrapText="1" indent="6"/>
    </xf>
    <xf numFmtId="0" fontId="84" fillId="0" borderId="105" xfId="0" applyFont="1" applyBorder="1" applyAlignment="1">
      <alignment wrapText="1"/>
    </xf>
    <xf numFmtId="193" fontId="84" fillId="0" borderId="106" xfId="0" applyNumberFormat="1" applyFont="1" applyBorder="1" applyAlignment="1">
      <alignment vertical="center"/>
    </xf>
    <xf numFmtId="0" fontId="84" fillId="0" borderId="12" xfId="0" applyFont="1" applyBorder="1" applyAlignment="1">
      <alignment horizontal="left" wrapText="1" indent="2"/>
    </xf>
    <xf numFmtId="0" fontId="94" fillId="0" borderId="73" xfId="0" applyFont="1" applyBorder="1" applyAlignment="1">
      <alignment horizontal="left" wrapText="1"/>
    </xf>
    <xf numFmtId="0" fontId="94" fillId="0" borderId="72" xfId="0" applyFont="1" applyBorder="1" applyAlignment="1">
      <alignment horizontal="left" wrapText="1"/>
    </xf>
    <xf numFmtId="0" fontId="2" fillId="0" borderId="29" xfId="0" applyFont="1" applyFill="1" applyBorder="1" applyAlignment="1" applyProtection="1">
      <alignment horizontal="center"/>
    </xf>
    <xf numFmtId="0" fontId="2" fillId="0" borderId="30" xfId="0" applyFont="1" applyFill="1" applyBorder="1" applyAlignment="1" applyProtection="1">
      <alignment horizontal="center"/>
    </xf>
    <xf numFmtId="0" fontId="2" fillId="0" borderId="32" xfId="0" applyFont="1" applyFill="1" applyBorder="1" applyAlignment="1" applyProtection="1">
      <alignment horizontal="center"/>
    </xf>
    <xf numFmtId="0" fontId="2" fillId="0" borderId="31" xfId="0" applyFont="1" applyFill="1" applyBorder="1" applyAlignment="1" applyProtection="1">
      <alignment horizontal="center"/>
    </xf>
    <xf numFmtId="0" fontId="86" fillId="0" borderId="4" xfId="0" applyFont="1" applyBorder="1" applyAlignment="1">
      <alignment horizontal="center" vertical="center"/>
    </xf>
    <xf numFmtId="0" fontId="86" fillId="0" borderId="74" xfId="0" applyFont="1" applyBorder="1" applyAlignment="1">
      <alignment horizontal="center" vertical="center"/>
    </xf>
    <xf numFmtId="0" fontId="45" fillId="0" borderId="5"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19"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88" xfId="0" applyFont="1" applyBorder="1" applyAlignment="1">
      <alignment horizontal="center" vertical="center" wrapText="1"/>
    </xf>
    <xf numFmtId="0" fontId="45" fillId="0" borderId="89" xfId="0" applyFont="1" applyBorder="1" applyAlignment="1">
      <alignment horizontal="center" vertical="center" wrapText="1"/>
    </xf>
    <xf numFmtId="0" fontId="86" fillId="0" borderId="88" xfId="0" applyFont="1" applyFill="1" applyBorder="1" applyAlignment="1">
      <alignment horizontal="center" vertical="center" wrapText="1"/>
    </xf>
    <xf numFmtId="0" fontId="84" fillId="0" borderId="88" xfId="0" applyFont="1" applyFill="1" applyBorder="1" applyAlignment="1">
      <alignment horizontal="center" vertical="center" wrapText="1"/>
    </xf>
    <xf numFmtId="0" fontId="45" fillId="0" borderId="88" xfId="11" applyFont="1" applyFill="1" applyBorder="1" applyAlignment="1" applyProtection="1">
      <alignment horizontal="center" vertical="center" wrapText="1"/>
    </xf>
    <xf numFmtId="0" fontId="45" fillId="0" borderId="89" xfId="11" applyFont="1" applyFill="1" applyBorder="1" applyAlignment="1" applyProtection="1">
      <alignment horizontal="center" vertical="center" wrapText="1"/>
    </xf>
    <xf numFmtId="0" fontId="45" fillId="0" borderId="78" xfId="11" applyFont="1" applyFill="1" applyBorder="1" applyAlignment="1" applyProtection="1">
      <alignment horizontal="center" vertical="center" wrapText="1"/>
    </xf>
    <xf numFmtId="0" fontId="45" fillId="0" borderId="0" xfId="11" applyFont="1" applyFill="1" applyBorder="1" applyAlignment="1" applyProtection="1">
      <alignment horizontal="center" vertical="center" wrapText="1"/>
    </xf>
    <xf numFmtId="9" fontId="3" fillId="0" borderId="8" xfId="0" applyNumberFormat="1" applyFont="1" applyBorder="1" applyAlignment="1">
      <alignment horizontal="center" vertical="center"/>
    </xf>
    <xf numFmtId="9" fontId="3" fillId="0" borderId="10" xfId="0" applyNumberFormat="1" applyFont="1" applyBorder="1" applyAlignment="1">
      <alignment horizontal="center" vertical="center"/>
    </xf>
    <xf numFmtId="0" fontId="99" fillId="3" borderId="79" xfId="13" applyFont="1" applyFill="1" applyBorder="1" applyAlignment="1" applyProtection="1">
      <alignment horizontal="center" vertical="center" wrapText="1"/>
      <protection locked="0"/>
    </xf>
    <xf numFmtId="0" fontId="99" fillId="3" borderId="71" xfId="13" applyFont="1" applyFill="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164" fontId="45" fillId="3" borderId="77" xfId="1" applyNumberFormat="1" applyFont="1" applyFill="1" applyBorder="1" applyAlignment="1" applyProtection="1">
      <alignment horizontal="center"/>
      <protection locked="0"/>
    </xf>
    <xf numFmtId="164" fontId="45" fillId="3" borderId="30" xfId="1" applyNumberFormat="1" applyFont="1" applyFill="1" applyBorder="1" applyAlignment="1" applyProtection="1">
      <alignment horizontal="center"/>
      <protection locked="0"/>
    </xf>
    <xf numFmtId="164" fontId="45" fillId="3" borderId="31" xfId="1" applyNumberFormat="1" applyFont="1" applyFill="1" applyBorder="1" applyAlignment="1" applyProtection="1">
      <alignment horizontal="center"/>
      <protection locked="0"/>
    </xf>
    <xf numFmtId="164" fontId="45" fillId="0" borderId="18" xfId="1" applyNumberFormat="1" applyFont="1" applyFill="1" applyBorder="1" applyAlignment="1" applyProtection="1">
      <alignment horizontal="center"/>
      <protection locked="0"/>
    </xf>
    <xf numFmtId="164" fontId="45" fillId="0" borderId="19" xfId="1" applyNumberFormat="1" applyFont="1" applyFill="1" applyBorder="1" applyAlignment="1" applyProtection="1">
      <alignment horizontal="center"/>
      <protection locked="0"/>
    </xf>
    <xf numFmtId="164" fontId="45" fillId="0" borderId="20" xfId="1" applyNumberFormat="1" applyFont="1" applyFill="1" applyBorder="1" applyAlignment="1" applyProtection="1">
      <alignment horizontal="center"/>
      <protection locked="0"/>
    </xf>
    <xf numFmtId="0" fontId="86" fillId="0" borderId="55" xfId="0" applyFont="1" applyBorder="1" applyAlignment="1">
      <alignment horizontal="center" vertical="center" wrapText="1"/>
    </xf>
    <xf numFmtId="0" fontId="86" fillId="0" borderId="56" xfId="0" applyFont="1" applyBorder="1" applyAlignment="1">
      <alignment horizontal="center" vertical="center" wrapText="1"/>
    </xf>
    <xf numFmtId="164" fontId="45" fillId="0" borderId="80" xfId="1" applyNumberFormat="1" applyFont="1" applyFill="1" applyBorder="1" applyAlignment="1" applyProtection="1">
      <alignment horizontal="center" vertical="center" wrapText="1"/>
      <protection locked="0"/>
    </xf>
    <xf numFmtId="164" fontId="45" fillId="0" borderId="81" xfId="1" applyNumberFormat="1" applyFont="1" applyFill="1" applyBorder="1" applyAlignment="1" applyProtection="1">
      <alignment horizontal="center" vertical="center" wrapText="1"/>
      <protection locked="0"/>
    </xf>
    <xf numFmtId="0" fontId="3" fillId="0" borderId="79"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86" fillId="0" borderId="82" xfId="0" applyFont="1" applyBorder="1" applyAlignment="1">
      <alignment horizontal="center"/>
    </xf>
    <xf numFmtId="0" fontId="86" fillId="0" borderId="83" xfId="0" applyFont="1" applyBorder="1" applyAlignment="1">
      <alignment horizontal="center"/>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wrapText="1"/>
    </xf>
    <xf numFmtId="0" fontId="3" fillId="0" borderId="10" xfId="0" applyFont="1" applyFill="1" applyBorder="1" applyAlignment="1">
      <alignment horizontal="center" wrapText="1"/>
    </xf>
    <xf numFmtId="0" fontId="100" fillId="0" borderId="58" xfId="0" applyFont="1" applyFill="1" applyBorder="1" applyAlignment="1">
      <alignment horizontal="left" vertical="center"/>
    </xf>
    <xf numFmtId="0" fontId="100" fillId="0" borderId="59" xfId="0" applyFont="1" applyFill="1" applyBorder="1" applyAlignment="1">
      <alignment horizontal="left" vertical="center"/>
    </xf>
    <xf numFmtId="0" fontId="3" fillId="0" borderId="59"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66" xfId="0" applyFont="1" applyFill="1" applyBorder="1" applyAlignment="1">
      <alignment horizontal="center" vertical="center" wrapText="1"/>
    </xf>
  </cellXfs>
  <cellStyles count="20964">
    <cellStyle name="_RC VALUTEBIS WRILSI " xfId="18"/>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3" xfId="724"/>
    <cellStyle name="Calculation 2 10 4" xfId="725"/>
    <cellStyle name="Calculation 2 10 5" xfId="726"/>
    <cellStyle name="Calculation 2 11" xfId="727"/>
    <cellStyle name="Calculation 2 11 2" xfId="728"/>
    <cellStyle name="Calculation 2 11 3" xfId="729"/>
    <cellStyle name="Calculation 2 11 4" xfId="730"/>
    <cellStyle name="Calculation 2 11 5" xfId="731"/>
    <cellStyle name="Calculation 2 12" xfId="732"/>
    <cellStyle name="Calculation 2 12 2" xfId="733"/>
    <cellStyle name="Calculation 2 12 3" xfId="734"/>
    <cellStyle name="Calculation 2 12 4" xfId="735"/>
    <cellStyle name="Calculation 2 12 5" xfId="736"/>
    <cellStyle name="Calculation 2 13" xfId="737"/>
    <cellStyle name="Calculation 2 13 2" xfId="738"/>
    <cellStyle name="Calculation 2 13 3" xfId="739"/>
    <cellStyle name="Calculation 2 13 4" xfId="740"/>
    <cellStyle name="Calculation 2 14" xfId="741"/>
    <cellStyle name="Calculation 2 15" xfId="742"/>
    <cellStyle name="Calculation 2 16" xfId="743"/>
    <cellStyle name="Calculation 2 2" xfId="744"/>
    <cellStyle name="Calculation 2 2 2" xfId="745"/>
    <cellStyle name="Calculation 2 2 2 2" xfId="746"/>
    <cellStyle name="Calculation 2 2 2 3" xfId="747"/>
    <cellStyle name="Calculation 2 2 2 4" xfId="748"/>
    <cellStyle name="Calculation 2 2 3" xfId="749"/>
    <cellStyle name="Calculation 2 2 3 2" xfId="750"/>
    <cellStyle name="Calculation 2 2 3 3" xfId="751"/>
    <cellStyle name="Calculation 2 2 3 4" xfId="752"/>
    <cellStyle name="Calculation 2 2 4" xfId="753"/>
    <cellStyle name="Calculation 2 2 4 2" xfId="754"/>
    <cellStyle name="Calculation 2 2 4 3" xfId="755"/>
    <cellStyle name="Calculation 2 2 4 4" xfId="756"/>
    <cellStyle name="Calculation 2 2 5" xfId="757"/>
    <cellStyle name="Calculation 2 2 5 2" xfId="758"/>
    <cellStyle name="Calculation 2 2 5 3" xfId="759"/>
    <cellStyle name="Calculation 2 2 5 4" xfId="760"/>
    <cellStyle name="Calculation 2 2 6" xfId="761"/>
    <cellStyle name="Calculation 2 2 7" xfId="762"/>
    <cellStyle name="Calculation 2 2 8" xfId="763"/>
    <cellStyle name="Calculation 2 2 9" xfId="764"/>
    <cellStyle name="Calculation 2 3" xfId="765"/>
    <cellStyle name="Calculation 2 3 2" xfId="766"/>
    <cellStyle name="Calculation 2 3 3" xfId="767"/>
    <cellStyle name="Calculation 2 3 4" xfId="768"/>
    <cellStyle name="Calculation 2 3 5" xfId="769"/>
    <cellStyle name="Calculation 2 4" xfId="770"/>
    <cellStyle name="Calculation 2 4 2" xfId="771"/>
    <cellStyle name="Calculation 2 4 3" xfId="772"/>
    <cellStyle name="Calculation 2 4 4" xfId="773"/>
    <cellStyle name="Calculation 2 4 5" xfId="774"/>
    <cellStyle name="Calculation 2 5" xfId="775"/>
    <cellStyle name="Calculation 2 5 2" xfId="776"/>
    <cellStyle name="Calculation 2 5 3" xfId="777"/>
    <cellStyle name="Calculation 2 5 4" xfId="778"/>
    <cellStyle name="Calculation 2 5 5" xfId="779"/>
    <cellStyle name="Calculation 2 6" xfId="780"/>
    <cellStyle name="Calculation 2 6 2" xfId="781"/>
    <cellStyle name="Calculation 2 6 3" xfId="782"/>
    <cellStyle name="Calculation 2 6 4" xfId="783"/>
    <cellStyle name="Calculation 2 6 5" xfId="784"/>
    <cellStyle name="Calculation 2 7" xfId="785"/>
    <cellStyle name="Calculation 2 7 2" xfId="786"/>
    <cellStyle name="Calculation 2 7 3" xfId="787"/>
    <cellStyle name="Calculation 2 7 4" xfId="788"/>
    <cellStyle name="Calculation 2 7 5" xfId="789"/>
    <cellStyle name="Calculation 2 8" xfId="790"/>
    <cellStyle name="Calculation 2 8 2" xfId="791"/>
    <cellStyle name="Calculation 2 8 3" xfId="792"/>
    <cellStyle name="Calculation 2 8 4" xfId="793"/>
    <cellStyle name="Calculation 2 8 5" xfId="794"/>
    <cellStyle name="Calculation 2 9" xfId="795"/>
    <cellStyle name="Calculation 2 9 2" xfId="796"/>
    <cellStyle name="Calculation 2 9 3" xfId="797"/>
    <cellStyle name="Calculation 2 9 4" xfId="798"/>
    <cellStyle name="Calculation 2 9 5" xfId="799"/>
    <cellStyle name="Calculation 3" xfId="800"/>
    <cellStyle name="Calculation 3 2" xfId="801"/>
    <cellStyle name="Calculation 3 3" xfId="802"/>
    <cellStyle name="Calculation 4" xfId="803"/>
    <cellStyle name="Calculation 4 2" xfId="804"/>
    <cellStyle name="Calculation 4 3" xfId="805"/>
    <cellStyle name="Calculation 5" xfId="806"/>
    <cellStyle name="Calculation 5 2" xfId="807"/>
    <cellStyle name="Calculation 5 3" xfId="808"/>
    <cellStyle name="Calculation 6" xfId="809"/>
    <cellStyle name="Calculation 6 2" xfId="810"/>
    <cellStyle name="Calculation 6 3" xfId="811"/>
    <cellStyle name="Calculation 7" xfId="812"/>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2" xfId="9187"/>
    <cellStyle name="Gia's 3" xfId="9188"/>
    <cellStyle name="Gia's 4" xfId="9189"/>
    <cellStyle name="Gia's 5" xfId="9190"/>
    <cellStyle name="Gia's 6" xfId="9191"/>
    <cellStyle name="Gia's 7" xfId="9192"/>
    <cellStyle name="Gia's 8" xfId="9193"/>
    <cellStyle name="Gia's 9" xfId="9194"/>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Header1" xfId="9222"/>
    <cellStyle name="Header1 2" xfId="9223"/>
    <cellStyle name="Header1 3" xfId="9224"/>
    <cellStyle name="Header2" xfId="9225"/>
    <cellStyle name="Header2 2" xfId="9226"/>
    <cellStyle name="Header2 3" xfId="9227"/>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ighlightExposure" xfId="9323"/>
    <cellStyle name="highlightPercentage" xfId="9324"/>
    <cellStyle name="highlightText" xfId="9325"/>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3" xfId="9336"/>
    <cellStyle name="Input 2 10 4" xfId="9337"/>
    <cellStyle name="Input 2 10 5" xfId="9338"/>
    <cellStyle name="Input 2 11" xfId="9339"/>
    <cellStyle name="Input 2 11 2" xfId="9340"/>
    <cellStyle name="Input 2 11 3" xfId="9341"/>
    <cellStyle name="Input 2 11 4" xfId="9342"/>
    <cellStyle name="Input 2 11 5" xfId="9343"/>
    <cellStyle name="Input 2 12" xfId="9344"/>
    <cellStyle name="Input 2 12 2" xfId="9345"/>
    <cellStyle name="Input 2 12 3" xfId="9346"/>
    <cellStyle name="Input 2 12 4" xfId="9347"/>
    <cellStyle name="Input 2 12 5" xfId="9348"/>
    <cellStyle name="Input 2 13" xfId="9349"/>
    <cellStyle name="Input 2 13 2" xfId="9350"/>
    <cellStyle name="Input 2 13 3" xfId="9351"/>
    <cellStyle name="Input 2 13 4" xfId="9352"/>
    <cellStyle name="Input 2 14" xfId="9353"/>
    <cellStyle name="Input 2 15" xfId="9354"/>
    <cellStyle name="Input 2 16" xfId="9355"/>
    <cellStyle name="Input 2 2" xfId="9356"/>
    <cellStyle name="Input 2 2 2" xfId="9357"/>
    <cellStyle name="Input 2 2 2 2" xfId="9358"/>
    <cellStyle name="Input 2 2 2 3" xfId="9359"/>
    <cellStyle name="Input 2 2 2 4" xfId="9360"/>
    <cellStyle name="Input 2 2 3" xfId="9361"/>
    <cellStyle name="Input 2 2 3 2" xfId="9362"/>
    <cellStyle name="Input 2 2 3 3" xfId="9363"/>
    <cellStyle name="Input 2 2 3 4" xfId="9364"/>
    <cellStyle name="Input 2 2 4" xfId="9365"/>
    <cellStyle name="Input 2 2 4 2" xfId="9366"/>
    <cellStyle name="Input 2 2 4 3" xfId="9367"/>
    <cellStyle name="Input 2 2 4 4" xfId="9368"/>
    <cellStyle name="Input 2 2 5" xfId="9369"/>
    <cellStyle name="Input 2 2 5 2" xfId="9370"/>
    <cellStyle name="Input 2 2 5 3" xfId="9371"/>
    <cellStyle name="Input 2 2 5 4" xfId="9372"/>
    <cellStyle name="Input 2 2 6" xfId="9373"/>
    <cellStyle name="Input 2 2 7" xfId="9374"/>
    <cellStyle name="Input 2 2 8" xfId="9375"/>
    <cellStyle name="Input 2 2 9" xfId="9376"/>
    <cellStyle name="Input 2 3" xfId="9377"/>
    <cellStyle name="Input 2 3 2" xfId="9378"/>
    <cellStyle name="Input 2 3 3" xfId="9379"/>
    <cellStyle name="Input 2 3 4" xfId="9380"/>
    <cellStyle name="Input 2 3 5" xfId="9381"/>
    <cellStyle name="Input 2 4" xfId="9382"/>
    <cellStyle name="Input 2 4 2" xfId="9383"/>
    <cellStyle name="Input 2 4 3" xfId="9384"/>
    <cellStyle name="Input 2 4 4" xfId="9385"/>
    <cellStyle name="Input 2 4 5" xfId="9386"/>
    <cellStyle name="Input 2 5" xfId="9387"/>
    <cellStyle name="Input 2 5 2" xfId="9388"/>
    <cellStyle name="Input 2 5 3" xfId="9389"/>
    <cellStyle name="Input 2 5 4" xfId="9390"/>
    <cellStyle name="Input 2 5 5" xfId="9391"/>
    <cellStyle name="Input 2 6" xfId="9392"/>
    <cellStyle name="Input 2 6 2" xfId="9393"/>
    <cellStyle name="Input 2 6 3" xfId="9394"/>
    <cellStyle name="Input 2 6 4" xfId="9395"/>
    <cellStyle name="Input 2 6 5" xfId="9396"/>
    <cellStyle name="Input 2 7" xfId="9397"/>
    <cellStyle name="Input 2 7 2" xfId="9398"/>
    <cellStyle name="Input 2 7 3" xfId="9399"/>
    <cellStyle name="Input 2 7 4" xfId="9400"/>
    <cellStyle name="Input 2 7 5" xfId="9401"/>
    <cellStyle name="Input 2 8" xfId="9402"/>
    <cellStyle name="Input 2 8 2" xfId="9403"/>
    <cellStyle name="Input 2 8 3" xfId="9404"/>
    <cellStyle name="Input 2 8 4" xfId="9405"/>
    <cellStyle name="Input 2 8 5" xfId="9406"/>
    <cellStyle name="Input 2 9" xfId="9407"/>
    <cellStyle name="Input 2 9 2" xfId="9408"/>
    <cellStyle name="Input 2 9 3" xfId="9409"/>
    <cellStyle name="Input 2 9 4" xfId="9410"/>
    <cellStyle name="Input 2 9 5" xfId="9411"/>
    <cellStyle name="Input 3" xfId="9412"/>
    <cellStyle name="Input 3 2" xfId="9413"/>
    <cellStyle name="Input 3 3" xfId="9414"/>
    <cellStyle name="Input 4" xfId="9415"/>
    <cellStyle name="Input 4 2" xfId="9416"/>
    <cellStyle name="Input 4 3" xfId="9417"/>
    <cellStyle name="Input 5" xfId="9418"/>
    <cellStyle name="Input 5 2" xfId="9419"/>
    <cellStyle name="Input 5 3" xfId="9420"/>
    <cellStyle name="Input 6" xfId="9421"/>
    <cellStyle name="Input 6 2" xfId="9422"/>
    <cellStyle name="Input 6 3" xfId="9423"/>
    <cellStyle name="Input 7" xfId="9424"/>
    <cellStyle name="inputExposure" xfId="9425"/>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0963"/>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pital &amp; RWA N 2 2" xfId="20961"/>
    <cellStyle name="Normal_Casestdy draft" xfId="15"/>
    <cellStyle name="Normal_Casestdy draft 2" xfId="9"/>
    <cellStyle name="Normalny_Eksport 2000 - F" xfId="20382"/>
    <cellStyle name="Note 2" xfId="20383"/>
    <cellStyle name="Note 2 10" xfId="20384"/>
    <cellStyle name="Note 2 10 2" xfId="20385"/>
    <cellStyle name="Note 2 10 3" xfId="20386"/>
    <cellStyle name="Note 2 10 4" xfId="20387"/>
    <cellStyle name="Note 2 10 5" xfId="20388"/>
    <cellStyle name="Note 2 11" xfId="20389"/>
    <cellStyle name="Note 2 11 2" xfId="20390"/>
    <cellStyle name="Note 2 11 3" xfId="20391"/>
    <cellStyle name="Note 2 11 4" xfId="20392"/>
    <cellStyle name="Note 2 11 5" xfId="20393"/>
    <cellStyle name="Note 2 12" xfId="20394"/>
    <cellStyle name="Note 2 12 2" xfId="20395"/>
    <cellStyle name="Note 2 12 3" xfId="20396"/>
    <cellStyle name="Note 2 12 4" xfId="20397"/>
    <cellStyle name="Note 2 12 5" xfId="20398"/>
    <cellStyle name="Note 2 13" xfId="20399"/>
    <cellStyle name="Note 2 13 2" xfId="20400"/>
    <cellStyle name="Note 2 13 3" xfId="20401"/>
    <cellStyle name="Note 2 13 4" xfId="20402"/>
    <cellStyle name="Note 2 13 5" xfId="20403"/>
    <cellStyle name="Note 2 14" xfId="20404"/>
    <cellStyle name="Note 2 14 2" xfId="20405"/>
    <cellStyle name="Note 2 15" xfId="20406"/>
    <cellStyle name="Note 2 15 2" xfId="20407"/>
    <cellStyle name="Note 2 16" xfId="20408"/>
    <cellStyle name="Note 2 17" xfId="20409"/>
    <cellStyle name="Note 2 2" xfId="20410"/>
    <cellStyle name="Note 2 2 10" xfId="20411"/>
    <cellStyle name="Note 2 2 2" xfId="20412"/>
    <cellStyle name="Note 2 2 2 2" xfId="20413"/>
    <cellStyle name="Note 2 2 2 3" xfId="20414"/>
    <cellStyle name="Note 2 2 2 4" xfId="20415"/>
    <cellStyle name="Note 2 2 2 5" xfId="20416"/>
    <cellStyle name="Note 2 2 3" xfId="20417"/>
    <cellStyle name="Note 2 2 3 2" xfId="20418"/>
    <cellStyle name="Note 2 2 3 3" xfId="20419"/>
    <cellStyle name="Note 2 2 3 4" xfId="20420"/>
    <cellStyle name="Note 2 2 3 5" xfId="20421"/>
    <cellStyle name="Note 2 2 4" xfId="20422"/>
    <cellStyle name="Note 2 2 4 2" xfId="20423"/>
    <cellStyle name="Note 2 2 4 3" xfId="20424"/>
    <cellStyle name="Note 2 2 4 4" xfId="20425"/>
    <cellStyle name="Note 2 2 5" xfId="20426"/>
    <cellStyle name="Note 2 2 5 2" xfId="20427"/>
    <cellStyle name="Note 2 2 5 3" xfId="20428"/>
    <cellStyle name="Note 2 2 5 4" xfId="20429"/>
    <cellStyle name="Note 2 2 6" xfId="20430"/>
    <cellStyle name="Note 2 2 7" xfId="20431"/>
    <cellStyle name="Note 2 2 8" xfId="20432"/>
    <cellStyle name="Note 2 2 9" xfId="20433"/>
    <cellStyle name="Note 2 3" xfId="20434"/>
    <cellStyle name="Note 2 3 2" xfId="20435"/>
    <cellStyle name="Note 2 3 3" xfId="20436"/>
    <cellStyle name="Note 2 3 4" xfId="20437"/>
    <cellStyle name="Note 2 3 5" xfId="20438"/>
    <cellStyle name="Note 2 4" xfId="20439"/>
    <cellStyle name="Note 2 4 2" xfId="20440"/>
    <cellStyle name="Note 2 4 2 2" xfId="20441"/>
    <cellStyle name="Note 2 4 3" xfId="20442"/>
    <cellStyle name="Note 2 4 3 2" xfId="20443"/>
    <cellStyle name="Note 2 4 4" xfId="20444"/>
    <cellStyle name="Note 2 4 4 2" xfId="20445"/>
    <cellStyle name="Note 2 4 5" xfId="20446"/>
    <cellStyle name="Note 2 4 6" xfId="20447"/>
    <cellStyle name="Note 2 4 7" xfId="20448"/>
    <cellStyle name="Note 2 5" xfId="20449"/>
    <cellStyle name="Note 2 5 2" xfId="20450"/>
    <cellStyle name="Note 2 5 2 2" xfId="20451"/>
    <cellStyle name="Note 2 5 3" xfId="20452"/>
    <cellStyle name="Note 2 5 3 2" xfId="20453"/>
    <cellStyle name="Note 2 5 4" xfId="20454"/>
    <cellStyle name="Note 2 5 4 2" xfId="20455"/>
    <cellStyle name="Note 2 5 5" xfId="20456"/>
    <cellStyle name="Note 2 5 6" xfId="20457"/>
    <cellStyle name="Note 2 5 7" xfId="20458"/>
    <cellStyle name="Note 2 6" xfId="20459"/>
    <cellStyle name="Note 2 6 2" xfId="20460"/>
    <cellStyle name="Note 2 6 2 2" xfId="20461"/>
    <cellStyle name="Note 2 6 3" xfId="20462"/>
    <cellStyle name="Note 2 6 3 2" xfId="20463"/>
    <cellStyle name="Note 2 6 4" xfId="20464"/>
    <cellStyle name="Note 2 6 4 2" xfId="20465"/>
    <cellStyle name="Note 2 6 5" xfId="20466"/>
    <cellStyle name="Note 2 6 6" xfId="20467"/>
    <cellStyle name="Note 2 6 7" xfId="20468"/>
    <cellStyle name="Note 2 7" xfId="20469"/>
    <cellStyle name="Note 2 7 2" xfId="20470"/>
    <cellStyle name="Note 2 7 2 2" xfId="20471"/>
    <cellStyle name="Note 2 7 3" xfId="20472"/>
    <cellStyle name="Note 2 7 3 2" xfId="20473"/>
    <cellStyle name="Note 2 7 4" xfId="20474"/>
    <cellStyle name="Note 2 7 4 2" xfId="20475"/>
    <cellStyle name="Note 2 7 5" xfId="20476"/>
    <cellStyle name="Note 2 7 6" xfId="20477"/>
    <cellStyle name="Note 2 7 7" xfId="20478"/>
    <cellStyle name="Note 2 8" xfId="20479"/>
    <cellStyle name="Note 2 8 2" xfId="20480"/>
    <cellStyle name="Note 2 8 3" xfId="20481"/>
    <cellStyle name="Note 2 8 4" xfId="20482"/>
    <cellStyle name="Note 2 8 5" xfId="20483"/>
    <cellStyle name="Note 2 9" xfId="20484"/>
    <cellStyle name="Note 2 9 2" xfId="20485"/>
    <cellStyle name="Note 2 9 3" xfId="20486"/>
    <cellStyle name="Note 2 9 4" xfId="20487"/>
    <cellStyle name="Note 2 9 5" xfId="20488"/>
    <cellStyle name="Note 3 2" xfId="20489"/>
    <cellStyle name="Note 3 2 2" xfId="20490"/>
    <cellStyle name="Note 3 2 3" xfId="20491"/>
    <cellStyle name="Note 3 3" xfId="20492"/>
    <cellStyle name="Note 3 3 2" xfId="20493"/>
    <cellStyle name="Note 3 4" xfId="20494"/>
    <cellStyle name="Note 3 5" xfId="20495"/>
    <cellStyle name="Note 4 2" xfId="20496"/>
    <cellStyle name="Note 4 2 2" xfId="20497"/>
    <cellStyle name="Note 4 2 3" xfId="20498"/>
    <cellStyle name="Note 4 3" xfId="20499"/>
    <cellStyle name="Note 4 4" xfId="20500"/>
    <cellStyle name="Note 4 5" xfId="20501"/>
    <cellStyle name="Note 5" xfId="20502"/>
    <cellStyle name="Note 5 2" xfId="20503"/>
    <cellStyle name="Note 5 2 2" xfId="20504"/>
    <cellStyle name="Note 5 3" xfId="20505"/>
    <cellStyle name="Note 5 3 2" xfId="20506"/>
    <cellStyle name="Note 5 4" xfId="20507"/>
    <cellStyle name="Note 5 5" xfId="20508"/>
    <cellStyle name="Note 6" xfId="20509"/>
    <cellStyle name="Note 6 2" xfId="20510"/>
    <cellStyle name="Note 6 2 2" xfId="20511"/>
    <cellStyle name="Note 6 3" xfId="20512"/>
    <cellStyle name="Note 6 4" xfId="20513"/>
    <cellStyle name="Note 7" xfId="20514"/>
    <cellStyle name="Note 8" xfId="20515"/>
    <cellStyle name="Note 8 2" xfId="20516"/>
    <cellStyle name="Note 9" xfId="20517"/>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Heading" xfId="20525"/>
    <cellStyle name="OptionHeading 2" xfId="20526"/>
    <cellStyle name="OptionHeading 3" xfId="20527"/>
    <cellStyle name="Output 2" xfId="20528"/>
    <cellStyle name="Output 2 10" xfId="20529"/>
    <cellStyle name="Output 2 10 2" xfId="20530"/>
    <cellStyle name="Output 2 10 3" xfId="20531"/>
    <cellStyle name="Output 2 10 4" xfId="20532"/>
    <cellStyle name="Output 2 10 5" xfId="20533"/>
    <cellStyle name="Output 2 11" xfId="20534"/>
    <cellStyle name="Output 2 11 2" xfId="20535"/>
    <cellStyle name="Output 2 11 3" xfId="20536"/>
    <cellStyle name="Output 2 11 4" xfId="20537"/>
    <cellStyle name="Output 2 11 5" xfId="20538"/>
    <cellStyle name="Output 2 12" xfId="20539"/>
    <cellStyle name="Output 2 12 2" xfId="20540"/>
    <cellStyle name="Output 2 12 3" xfId="20541"/>
    <cellStyle name="Output 2 12 4" xfId="20542"/>
    <cellStyle name="Output 2 12 5" xfId="20543"/>
    <cellStyle name="Output 2 13" xfId="20544"/>
    <cellStyle name="Output 2 13 2" xfId="20545"/>
    <cellStyle name="Output 2 13 3" xfId="20546"/>
    <cellStyle name="Output 2 13 4" xfId="20547"/>
    <cellStyle name="Output 2 14" xfId="20548"/>
    <cellStyle name="Output 2 15" xfId="20549"/>
    <cellStyle name="Output 2 16" xfId="20550"/>
    <cellStyle name="Output 2 2" xfId="20551"/>
    <cellStyle name="Output 2 2 2" xfId="20552"/>
    <cellStyle name="Output 2 2 2 2" xfId="20553"/>
    <cellStyle name="Output 2 2 2 3" xfId="20554"/>
    <cellStyle name="Output 2 2 2 4" xfId="20555"/>
    <cellStyle name="Output 2 2 3" xfId="20556"/>
    <cellStyle name="Output 2 2 3 2" xfId="20557"/>
    <cellStyle name="Output 2 2 3 3" xfId="20558"/>
    <cellStyle name="Output 2 2 3 4" xfId="20559"/>
    <cellStyle name="Output 2 2 4" xfId="20560"/>
    <cellStyle name="Output 2 2 4 2" xfId="20561"/>
    <cellStyle name="Output 2 2 4 3" xfId="20562"/>
    <cellStyle name="Output 2 2 4 4" xfId="20563"/>
    <cellStyle name="Output 2 2 5" xfId="20564"/>
    <cellStyle name="Output 2 2 5 2" xfId="20565"/>
    <cellStyle name="Output 2 2 5 3" xfId="20566"/>
    <cellStyle name="Output 2 2 5 4" xfId="20567"/>
    <cellStyle name="Output 2 2 6" xfId="20568"/>
    <cellStyle name="Output 2 2 7" xfId="20569"/>
    <cellStyle name="Output 2 2 8" xfId="20570"/>
    <cellStyle name="Output 2 2 9" xfId="20571"/>
    <cellStyle name="Output 2 3" xfId="20572"/>
    <cellStyle name="Output 2 3 2" xfId="20573"/>
    <cellStyle name="Output 2 3 3" xfId="20574"/>
    <cellStyle name="Output 2 3 4" xfId="20575"/>
    <cellStyle name="Output 2 3 5" xfId="20576"/>
    <cellStyle name="Output 2 4" xfId="20577"/>
    <cellStyle name="Output 2 4 2" xfId="20578"/>
    <cellStyle name="Output 2 4 3" xfId="20579"/>
    <cellStyle name="Output 2 4 4" xfId="20580"/>
    <cellStyle name="Output 2 4 5" xfId="20581"/>
    <cellStyle name="Output 2 5" xfId="20582"/>
    <cellStyle name="Output 2 5 2" xfId="20583"/>
    <cellStyle name="Output 2 5 3" xfId="20584"/>
    <cellStyle name="Output 2 5 4" xfId="20585"/>
    <cellStyle name="Output 2 5 5" xfId="20586"/>
    <cellStyle name="Output 2 6" xfId="20587"/>
    <cellStyle name="Output 2 6 2" xfId="20588"/>
    <cellStyle name="Output 2 6 3" xfId="20589"/>
    <cellStyle name="Output 2 6 4" xfId="20590"/>
    <cellStyle name="Output 2 6 5" xfId="20591"/>
    <cellStyle name="Output 2 7" xfId="20592"/>
    <cellStyle name="Output 2 7 2" xfId="20593"/>
    <cellStyle name="Output 2 7 3" xfId="20594"/>
    <cellStyle name="Output 2 7 4" xfId="20595"/>
    <cellStyle name="Output 2 7 5" xfId="20596"/>
    <cellStyle name="Output 2 8" xfId="20597"/>
    <cellStyle name="Output 2 8 2" xfId="20598"/>
    <cellStyle name="Output 2 8 3" xfId="20599"/>
    <cellStyle name="Output 2 8 4" xfId="20600"/>
    <cellStyle name="Output 2 8 5" xfId="20601"/>
    <cellStyle name="Output 2 9" xfId="20602"/>
    <cellStyle name="Output 2 9 2" xfId="20603"/>
    <cellStyle name="Output 2 9 3" xfId="20604"/>
    <cellStyle name="Output 2 9 4" xfId="20605"/>
    <cellStyle name="Output 2 9 5" xfId="20606"/>
    <cellStyle name="Output 3" xfId="20607"/>
    <cellStyle name="Output 3 2" xfId="20608"/>
    <cellStyle name="Output 3 3" xfId="20609"/>
    <cellStyle name="Output 4" xfId="20610"/>
    <cellStyle name="Output 4 2" xfId="20611"/>
    <cellStyle name="Output 4 3" xfId="20612"/>
    <cellStyle name="Output 5" xfId="20613"/>
    <cellStyle name="Output 5 2" xfId="20614"/>
    <cellStyle name="Output 5 3" xfId="20615"/>
    <cellStyle name="Output 6" xfId="20616"/>
    <cellStyle name="Output 6 2" xfId="20617"/>
    <cellStyle name="Output 6 3" xfId="20618"/>
    <cellStyle name="Output 7" xfId="20619"/>
    <cellStyle name="Percen - Style1" xfId="20620"/>
    <cellStyle name="Percent" xfId="20962"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ParameterE" xfId="20787"/>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3" xfId="20826"/>
    <cellStyle name="Total 2 10 4" xfId="20827"/>
    <cellStyle name="Total 2 10 5" xfId="20828"/>
    <cellStyle name="Total 2 11" xfId="20829"/>
    <cellStyle name="Total 2 11 2" xfId="20830"/>
    <cellStyle name="Total 2 11 3" xfId="20831"/>
    <cellStyle name="Total 2 11 4" xfId="20832"/>
    <cellStyle name="Total 2 11 5" xfId="20833"/>
    <cellStyle name="Total 2 12" xfId="20834"/>
    <cellStyle name="Total 2 12 2" xfId="20835"/>
    <cellStyle name="Total 2 12 3" xfId="20836"/>
    <cellStyle name="Total 2 12 4" xfId="20837"/>
    <cellStyle name="Total 2 12 5" xfId="20838"/>
    <cellStyle name="Total 2 13" xfId="20839"/>
    <cellStyle name="Total 2 13 2" xfId="20840"/>
    <cellStyle name="Total 2 13 3" xfId="20841"/>
    <cellStyle name="Total 2 13 4" xfId="20842"/>
    <cellStyle name="Total 2 14" xfId="20843"/>
    <cellStyle name="Total 2 15" xfId="20844"/>
    <cellStyle name="Total 2 16" xfId="20845"/>
    <cellStyle name="Total 2 2" xfId="20846"/>
    <cellStyle name="Total 2 2 2" xfId="20847"/>
    <cellStyle name="Total 2 2 2 2" xfId="20848"/>
    <cellStyle name="Total 2 2 2 3" xfId="20849"/>
    <cellStyle name="Total 2 2 2 4" xfId="20850"/>
    <cellStyle name="Total 2 2 3" xfId="20851"/>
    <cellStyle name="Total 2 2 3 2" xfId="20852"/>
    <cellStyle name="Total 2 2 3 3" xfId="20853"/>
    <cellStyle name="Total 2 2 3 4" xfId="20854"/>
    <cellStyle name="Total 2 2 4" xfId="20855"/>
    <cellStyle name="Total 2 2 4 2" xfId="20856"/>
    <cellStyle name="Total 2 2 4 3" xfId="20857"/>
    <cellStyle name="Total 2 2 4 4" xfId="20858"/>
    <cellStyle name="Total 2 2 5" xfId="20859"/>
    <cellStyle name="Total 2 2 5 2" xfId="20860"/>
    <cellStyle name="Total 2 2 5 3" xfId="20861"/>
    <cellStyle name="Total 2 2 5 4" xfId="20862"/>
    <cellStyle name="Total 2 2 6" xfId="20863"/>
    <cellStyle name="Total 2 2 7" xfId="20864"/>
    <cellStyle name="Total 2 2 8" xfId="20865"/>
    <cellStyle name="Total 2 2 9" xfId="20866"/>
    <cellStyle name="Total 2 3" xfId="20867"/>
    <cellStyle name="Total 2 3 2" xfId="20868"/>
    <cellStyle name="Total 2 3 3" xfId="20869"/>
    <cellStyle name="Total 2 3 4" xfId="20870"/>
    <cellStyle name="Total 2 3 5" xfId="20871"/>
    <cellStyle name="Total 2 4" xfId="20872"/>
    <cellStyle name="Total 2 4 2" xfId="20873"/>
    <cellStyle name="Total 2 4 3" xfId="20874"/>
    <cellStyle name="Total 2 4 4" xfId="20875"/>
    <cellStyle name="Total 2 4 5" xfId="20876"/>
    <cellStyle name="Total 2 5" xfId="20877"/>
    <cellStyle name="Total 2 5 2" xfId="20878"/>
    <cellStyle name="Total 2 5 3" xfId="20879"/>
    <cellStyle name="Total 2 5 4" xfId="20880"/>
    <cellStyle name="Total 2 5 5" xfId="20881"/>
    <cellStyle name="Total 2 6" xfId="20882"/>
    <cellStyle name="Total 2 6 2" xfId="20883"/>
    <cellStyle name="Total 2 6 3" xfId="20884"/>
    <cellStyle name="Total 2 6 4" xfId="20885"/>
    <cellStyle name="Total 2 6 5" xfId="20886"/>
    <cellStyle name="Total 2 7" xfId="20887"/>
    <cellStyle name="Total 2 7 2" xfId="20888"/>
    <cellStyle name="Total 2 7 3" xfId="20889"/>
    <cellStyle name="Total 2 7 4" xfId="20890"/>
    <cellStyle name="Total 2 7 5" xfId="20891"/>
    <cellStyle name="Total 2 8" xfId="20892"/>
    <cellStyle name="Total 2 8 2" xfId="20893"/>
    <cellStyle name="Total 2 8 3" xfId="20894"/>
    <cellStyle name="Total 2 8 4" xfId="20895"/>
    <cellStyle name="Total 2 8 5" xfId="20896"/>
    <cellStyle name="Total 2 9" xfId="20897"/>
    <cellStyle name="Total 2 9 2" xfId="20898"/>
    <cellStyle name="Total 2 9 3" xfId="20899"/>
    <cellStyle name="Total 2 9 4" xfId="20900"/>
    <cellStyle name="Total 2 9 5" xfId="20901"/>
    <cellStyle name="Total 3" xfId="20902"/>
    <cellStyle name="Total 3 2" xfId="20903"/>
    <cellStyle name="Total 3 3" xfId="20904"/>
    <cellStyle name="Total 4" xfId="20905"/>
    <cellStyle name="Total 4 2" xfId="20906"/>
    <cellStyle name="Total 4 3" xfId="20907"/>
    <cellStyle name="Total 5" xfId="20908"/>
    <cellStyle name="Total 5 2" xfId="20909"/>
    <cellStyle name="Total 5 3" xfId="20910"/>
    <cellStyle name="Total 6" xfId="20911"/>
    <cellStyle name="Total 6 2" xfId="20912"/>
    <cellStyle name="Total 6 3" xfId="20913"/>
    <cellStyle name="Total 7" xfId="20914"/>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3">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4" name="Straight Connector 3"/>
        <xdr:cNvCxnSpPr/>
      </xdr:nvCxnSpPr>
      <xdr:spPr>
        <a:xfrm>
          <a:off x="704850" y="1143000"/>
          <a:ext cx="6324600" cy="10477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ilkroadbank.g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abSelected="1" zoomScale="85" zoomScaleNormal="85" workbookViewId="0">
      <selection activeCell="A8" sqref="A8"/>
    </sheetView>
  </sheetViews>
  <sheetFormatPr defaultColWidth="9.109375" defaultRowHeight="13.8"/>
  <cols>
    <col min="1" max="1" width="10.33203125" style="4" customWidth="1"/>
    <col min="2" max="2" width="134.6640625" style="5" bestFit="1" customWidth="1"/>
    <col min="3" max="3" width="39.44140625" style="5" customWidth="1"/>
    <col min="4" max="6" width="9.109375" style="5"/>
    <col min="7" max="7" width="25" style="5" customWidth="1"/>
    <col min="8" max="16384" width="9.109375" style="5"/>
  </cols>
  <sheetData>
    <row r="1" spans="1:3">
      <c r="A1" s="209"/>
      <c r="B1" s="257" t="s">
        <v>355</v>
      </c>
      <c r="C1" s="209"/>
    </row>
    <row r="2" spans="1:3">
      <c r="A2" s="258">
        <v>1</v>
      </c>
      <c r="B2" s="418" t="s">
        <v>356</v>
      </c>
      <c r="C2" s="422" t="s">
        <v>427</v>
      </c>
    </row>
    <row r="3" spans="1:3">
      <c r="A3" s="258">
        <v>2</v>
      </c>
      <c r="B3" s="419" t="s">
        <v>352</v>
      </c>
      <c r="C3" s="422" t="s">
        <v>428</v>
      </c>
    </row>
    <row r="4" spans="1:3">
      <c r="A4" s="258">
        <v>3</v>
      </c>
      <c r="B4" s="420" t="s">
        <v>357</v>
      </c>
      <c r="C4" s="422" t="s">
        <v>429</v>
      </c>
    </row>
    <row r="5" spans="1:3">
      <c r="A5" s="259">
        <v>4</v>
      </c>
      <c r="B5" s="421" t="s">
        <v>353</v>
      </c>
      <c r="C5" s="423" t="s">
        <v>430</v>
      </c>
    </row>
    <row r="6" spans="1:3" s="260" customFormat="1" ht="45.75" customHeight="1">
      <c r="A6" s="453" t="s">
        <v>417</v>
      </c>
      <c r="B6" s="454"/>
      <c r="C6" s="454"/>
    </row>
    <row r="7" spans="1:3">
      <c r="A7" s="261" t="s">
        <v>30</v>
      </c>
      <c r="B7" s="257" t="s">
        <v>354</v>
      </c>
    </row>
    <row r="8" spans="1:3">
      <c r="A8" s="209">
        <v>1</v>
      </c>
      <c r="B8" s="308" t="s">
        <v>21</v>
      </c>
    </row>
    <row r="9" spans="1:3">
      <c r="A9" s="209">
        <v>2</v>
      </c>
      <c r="B9" s="309" t="s">
        <v>22</v>
      </c>
    </row>
    <row r="10" spans="1:3">
      <c r="A10" s="209">
        <v>3</v>
      </c>
      <c r="B10" s="309" t="s">
        <v>23</v>
      </c>
    </row>
    <row r="11" spans="1:3">
      <c r="A11" s="209">
        <v>4</v>
      </c>
      <c r="B11" s="309" t="s">
        <v>24</v>
      </c>
      <c r="C11" s="120"/>
    </row>
    <row r="12" spans="1:3">
      <c r="A12" s="209">
        <v>5</v>
      </c>
      <c r="B12" s="309" t="s">
        <v>25</v>
      </c>
    </row>
    <row r="13" spans="1:3">
      <c r="A13" s="209">
        <v>6</v>
      </c>
      <c r="B13" s="310" t="s">
        <v>364</v>
      </c>
    </row>
    <row r="14" spans="1:3">
      <c r="A14" s="209">
        <v>7</v>
      </c>
      <c r="B14" s="309" t="s">
        <v>358</v>
      </c>
    </row>
    <row r="15" spans="1:3">
      <c r="A15" s="209">
        <v>8</v>
      </c>
      <c r="B15" s="309" t="s">
        <v>359</v>
      </c>
    </row>
    <row r="16" spans="1:3">
      <c r="A16" s="209">
        <v>9</v>
      </c>
      <c r="B16" s="309" t="s">
        <v>26</v>
      </c>
    </row>
    <row r="17" spans="1:2">
      <c r="A17" s="417" t="s">
        <v>416</v>
      </c>
      <c r="B17" s="416" t="s">
        <v>412</v>
      </c>
    </row>
    <row r="18" spans="1:2">
      <c r="A18" s="209">
        <v>10</v>
      </c>
      <c r="B18" s="309" t="s">
        <v>27</v>
      </c>
    </row>
    <row r="19" spans="1:2">
      <c r="A19" s="209">
        <v>11</v>
      </c>
      <c r="B19" s="310" t="s">
        <v>360</v>
      </c>
    </row>
    <row r="20" spans="1:2">
      <c r="A20" s="209">
        <v>12</v>
      </c>
      <c r="B20" s="310" t="s">
        <v>28</v>
      </c>
    </row>
    <row r="21" spans="1:2">
      <c r="A21" s="209">
        <v>13</v>
      </c>
      <c r="B21" s="311" t="s">
        <v>361</v>
      </c>
    </row>
    <row r="22" spans="1:2">
      <c r="A22" s="209">
        <v>14</v>
      </c>
      <c r="B22" s="308" t="s">
        <v>388</v>
      </c>
    </row>
    <row r="23" spans="1:2">
      <c r="A23" s="262">
        <v>15</v>
      </c>
      <c r="B23" s="310" t="s">
        <v>29</v>
      </c>
    </row>
    <row r="24" spans="1:2">
      <c r="A24" s="123"/>
      <c r="B24" s="21"/>
    </row>
    <row r="25" spans="1:2">
      <c r="A25" s="123"/>
      <c r="B25" s="21"/>
    </row>
    <row r="26" spans="1:2">
      <c r="A26" s="123"/>
      <c r="B26" s="21"/>
    </row>
  </sheetData>
  <mergeCells count="1">
    <mergeCell ref="A6:C6"/>
  </mergeCells>
  <hyperlinks>
    <hyperlink ref="B9" location="'2.RC'!A1" display="Balance Sheet"/>
    <hyperlink ref="B12" location="'5. RWA '!A1" display="Risk-Weighted Assets (RWA)"/>
    <hyperlink ref="B8" location="'1. key ratios '!A1" display="Key ratios"/>
    <hyperlink ref="B10" location="'3.PL'!A1" display="Income statement"/>
    <hyperlink ref="B11" location="'4. Off-Balance'!A1" display="Off-balance sheet"/>
    <hyperlink ref="B13" location="'6. Administrators-shareholders'!A1" display="Info about supervisory board, senior management and shareholders"/>
    <hyperlink ref="B14" location="'7. LI1 '!A1" display="Linkages between financial statements and regulatory exposures"/>
    <hyperlink ref="B15" location="'8. LI2'!A1" display="Differences between carrying values per standardized balance sheet used for regulatory reporting purposes and the exposure amounts used for capital adequacy calculation"/>
    <hyperlink ref="B16" location="'9.Capital'!A1" display="Regulatory Capital"/>
    <hyperlink ref="B18" location="'10. CC2'!A1" display="Reconciliation of regulatory capital to balance sheet "/>
    <hyperlink ref="B19" location="'11. CRWA '!A1" display="Credit risk weighted risk exposures"/>
    <hyperlink ref="B20" location="'12. CRM'!A1" display="Credit risk mitigation"/>
    <hyperlink ref="B21" location="'13. CRME '!A1" display="Standardized approach: Credit risk, effect of credit risk mitigation"/>
    <hyperlink ref="B23" location="'15. CCR '!A1" display="Counterparty credit risk"/>
    <hyperlink ref="B22" location="'14. LCR'!A1" display="Liquidity Coverage Ratio"/>
    <hyperlink ref="B17" location="'9.1. Capital Requirements'!A1" display="Capital Adequacy Requirements"/>
    <hyperlink ref="C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zoomScale="70" zoomScaleNormal="70" workbookViewId="0">
      <pane xSplit="1" ySplit="5" topLeftCell="B21" activePane="bottomRight" state="frozen"/>
      <selection activeCell="B9" sqref="B9"/>
      <selection pane="topRight" activeCell="B9" sqref="B9"/>
      <selection pane="bottomLeft" activeCell="B9" sqref="B9"/>
      <selection pane="bottomRight" activeCell="C40" sqref="C40:G42"/>
    </sheetView>
  </sheetViews>
  <sheetFormatPr defaultColWidth="9.109375" defaultRowHeight="13.8"/>
  <cols>
    <col min="1" max="1" width="9.5546875" style="3" bestFit="1" customWidth="1"/>
    <col min="2" max="2" width="86" style="3" customWidth="1"/>
    <col min="3" max="3" width="12.6640625" style="3" customWidth="1"/>
    <col min="4" max="7" width="12.6640625" style="4" customWidth="1"/>
    <col min="8" max="13" width="6.6640625" style="5" customWidth="1"/>
    <col min="14" max="16384" width="9.109375" style="5"/>
  </cols>
  <sheetData>
    <row r="1" spans="1:8">
      <c r="A1" s="2" t="s">
        <v>31</v>
      </c>
      <c r="B1" s="3" t="s">
        <v>427</v>
      </c>
    </row>
    <row r="2" spans="1:8">
      <c r="A2" s="2" t="s">
        <v>32</v>
      </c>
      <c r="B2" s="424">
        <v>43100</v>
      </c>
      <c r="C2" s="6"/>
      <c r="D2" s="7"/>
      <c r="E2" s="7"/>
      <c r="F2" s="7"/>
      <c r="G2" s="7"/>
      <c r="H2" s="8"/>
    </row>
    <row r="3" spans="1:8">
      <c r="A3" s="2"/>
      <c r="B3" s="6"/>
      <c r="C3" s="6"/>
      <c r="D3" s="7"/>
      <c r="E3" s="7"/>
      <c r="F3" s="7"/>
      <c r="G3" s="7"/>
      <c r="H3" s="8"/>
    </row>
    <row r="4" spans="1:8" ht="14.4" thickBot="1">
      <c r="A4" s="9" t="s">
        <v>148</v>
      </c>
      <c r="B4" s="10" t="s">
        <v>147</v>
      </c>
      <c r="C4" s="10"/>
      <c r="D4" s="10"/>
      <c r="E4" s="10"/>
      <c r="F4" s="10"/>
      <c r="G4" s="10"/>
      <c r="H4" s="8"/>
    </row>
    <row r="5" spans="1:8">
      <c r="A5" s="11" t="s">
        <v>7</v>
      </c>
      <c r="B5" s="12"/>
      <c r="C5" s="13" t="s">
        <v>431</v>
      </c>
      <c r="D5" s="115" t="s">
        <v>432</v>
      </c>
      <c r="E5" s="115" t="s">
        <v>433</v>
      </c>
      <c r="F5" s="115" t="s">
        <v>434</v>
      </c>
      <c r="G5" s="14" t="s">
        <v>435</v>
      </c>
    </row>
    <row r="6" spans="1:8">
      <c r="B6" s="263" t="s">
        <v>146</v>
      </c>
      <c r="C6" s="360"/>
      <c r="D6" s="360"/>
      <c r="E6" s="360"/>
      <c r="F6" s="360"/>
      <c r="G6" s="402"/>
    </row>
    <row r="7" spans="1:8">
      <c r="A7" s="15"/>
      <c r="B7" s="264" t="s">
        <v>140</v>
      </c>
      <c r="C7" s="360"/>
      <c r="D7" s="360"/>
      <c r="E7" s="360"/>
      <c r="F7" s="360"/>
      <c r="G7" s="402"/>
    </row>
    <row r="8" spans="1:8">
      <c r="A8" s="11">
        <v>1</v>
      </c>
      <c r="B8" s="16" t="s">
        <v>145</v>
      </c>
      <c r="C8" s="17">
        <v>22236889.359999996</v>
      </c>
      <c r="D8" s="18">
        <v>22388357.359999996</v>
      </c>
      <c r="E8" s="18">
        <v>22988357.759999994</v>
      </c>
      <c r="F8" s="18">
        <v>22769443.010000002</v>
      </c>
      <c r="G8" s="19">
        <v>22749377.699999999</v>
      </c>
    </row>
    <row r="9" spans="1:8">
      <c r="A9" s="11">
        <v>2</v>
      </c>
      <c r="B9" s="16" t="s">
        <v>144</v>
      </c>
      <c r="C9" s="17">
        <v>22236889.359999996</v>
      </c>
      <c r="D9" s="18">
        <v>22388357.359999996</v>
      </c>
      <c r="E9" s="18">
        <v>22988357.759999994</v>
      </c>
      <c r="F9" s="18">
        <v>22769443.010000002</v>
      </c>
      <c r="G9" s="19">
        <v>22749377.699999999</v>
      </c>
    </row>
    <row r="10" spans="1:8">
      <c r="A10" s="11">
        <v>3</v>
      </c>
      <c r="B10" s="16" t="s">
        <v>143</v>
      </c>
      <c r="C10" s="17">
        <v>31369273.908599995</v>
      </c>
      <c r="D10" s="18">
        <v>22424799.378799997</v>
      </c>
      <c r="E10" s="18">
        <v>23015022.658599995</v>
      </c>
      <c r="F10" s="18">
        <v>22804273.330200002</v>
      </c>
      <c r="G10" s="19">
        <v>22793127.948599998</v>
      </c>
    </row>
    <row r="11" spans="1:8">
      <c r="A11" s="15"/>
      <c r="B11" s="263" t="s">
        <v>142</v>
      </c>
      <c r="C11" s="360"/>
      <c r="D11" s="360"/>
      <c r="E11" s="360"/>
      <c r="F11" s="360"/>
      <c r="G11" s="402"/>
    </row>
    <row r="12" spans="1:8" ht="15" customHeight="1">
      <c r="A12" s="11">
        <v>4</v>
      </c>
      <c r="B12" s="16" t="s">
        <v>454</v>
      </c>
      <c r="C12" s="348">
        <v>48908864</v>
      </c>
      <c r="D12" s="18">
        <v>39943185.597603239</v>
      </c>
      <c r="E12" s="18">
        <v>46583961.53716328</v>
      </c>
      <c r="F12" s="18">
        <v>45985044.456595242</v>
      </c>
      <c r="G12" s="19">
        <v>64737175.424127817</v>
      </c>
    </row>
    <row r="13" spans="1:8" ht="15" customHeight="1">
      <c r="A13" s="11">
        <v>5</v>
      </c>
      <c r="B13" s="16" t="s">
        <v>275</v>
      </c>
      <c r="C13" s="348">
        <v>32504724</v>
      </c>
      <c r="D13" s="18">
        <v>26083479.898800001</v>
      </c>
      <c r="E13" s="18">
        <v>31069629.325999998</v>
      </c>
      <c r="F13" s="18">
        <v>31377003.910000004</v>
      </c>
      <c r="G13" s="19">
        <v>40671483.435000002</v>
      </c>
    </row>
    <row r="14" spans="1:8">
      <c r="A14" s="15"/>
      <c r="B14" s="263" t="s">
        <v>141</v>
      </c>
      <c r="C14" s="360"/>
      <c r="D14" s="360"/>
      <c r="E14" s="360"/>
      <c r="F14" s="360"/>
      <c r="G14" s="402"/>
    </row>
    <row r="15" spans="1:8" s="21" customFormat="1">
      <c r="A15" s="20"/>
      <c r="B15" s="264" t="s">
        <v>140</v>
      </c>
      <c r="C15" s="349"/>
      <c r="D15" s="18"/>
      <c r="E15" s="18"/>
      <c r="F15" s="18"/>
      <c r="G15" s="19"/>
    </row>
    <row r="16" spans="1:8">
      <c r="A16" s="11">
        <v>6</v>
      </c>
      <c r="B16" s="16" t="s">
        <v>406</v>
      </c>
      <c r="C16" s="425">
        <v>0.45469999999999999</v>
      </c>
      <c r="D16" s="426">
        <v>0.56050505299065057</v>
      </c>
      <c r="E16" s="426">
        <v>0.49348224155776393</v>
      </c>
      <c r="F16" s="426">
        <v>0.49514887457577256</v>
      </c>
      <c r="G16" s="427">
        <v>0.35141134210686015</v>
      </c>
    </row>
    <row r="17" spans="1:7" ht="15" customHeight="1">
      <c r="A17" s="11">
        <v>7</v>
      </c>
      <c r="B17" s="16" t="s">
        <v>407</v>
      </c>
      <c r="C17" s="425">
        <v>0.45469999999999999</v>
      </c>
      <c r="D17" s="426">
        <v>0.56050505299065057</v>
      </c>
      <c r="E17" s="426">
        <v>0.49348224155776393</v>
      </c>
      <c r="F17" s="426">
        <v>0.49514887457577256</v>
      </c>
      <c r="G17" s="427">
        <v>0.35141134210686015</v>
      </c>
    </row>
    <row r="18" spans="1:7">
      <c r="A18" s="11">
        <v>8</v>
      </c>
      <c r="B18" s="16" t="s">
        <v>408</v>
      </c>
      <c r="C18" s="425">
        <v>0.64139999999999997</v>
      </c>
      <c r="D18" s="426">
        <v>0.56141739932093904</v>
      </c>
      <c r="E18" s="426">
        <v>0.4940546466886313</v>
      </c>
      <c r="F18" s="426">
        <v>0.49590630170477912</v>
      </c>
      <c r="G18" s="427">
        <v>0.35208715547550601</v>
      </c>
    </row>
    <row r="19" spans="1:7" s="21" customFormat="1">
      <c r="A19" s="20"/>
      <c r="B19" s="264" t="s">
        <v>281</v>
      </c>
      <c r="C19" s="428"/>
      <c r="D19" s="429"/>
      <c r="E19" s="429"/>
      <c r="F19" s="429"/>
      <c r="G19" s="430"/>
    </row>
    <row r="20" spans="1:7">
      <c r="A20" s="11">
        <v>9</v>
      </c>
      <c r="B20" s="16" t="s">
        <v>139</v>
      </c>
      <c r="C20" s="431">
        <v>0.67209534674177429</v>
      </c>
      <c r="D20" s="426">
        <v>0.79138537135384679</v>
      </c>
      <c r="E20" s="426">
        <v>0.69064394150800357</v>
      </c>
      <c r="F20" s="426">
        <v>0.67718801084144131</v>
      </c>
      <c r="G20" s="427">
        <v>0.55714992853223078</v>
      </c>
    </row>
    <row r="21" spans="1:7">
      <c r="A21" s="11">
        <v>10</v>
      </c>
      <c r="B21" s="16" t="s">
        <v>138</v>
      </c>
      <c r="C21" s="431">
        <v>0.92744725605946032</v>
      </c>
      <c r="D21" s="426">
        <v>0.7808560006523585</v>
      </c>
      <c r="E21" s="426">
        <v>0.69955279021750183</v>
      </c>
      <c r="F21" s="426">
        <v>0.67867906941755862</v>
      </c>
      <c r="G21" s="427">
        <v>0.50929623693761761</v>
      </c>
    </row>
    <row r="22" spans="1:7">
      <c r="A22" s="15"/>
      <c r="B22" s="265" t="s">
        <v>137</v>
      </c>
      <c r="C22" s="432"/>
      <c r="D22" s="432"/>
      <c r="E22" s="432"/>
      <c r="F22" s="432"/>
      <c r="G22" s="433"/>
    </row>
    <row r="23" spans="1:7" ht="15" customHeight="1">
      <c r="A23" s="22">
        <v>11</v>
      </c>
      <c r="B23" s="16" t="s">
        <v>136</v>
      </c>
      <c r="C23" s="434">
        <v>5.1513969400858464E-2</v>
      </c>
      <c r="D23" s="435">
        <v>5.1125802654511374E-2</v>
      </c>
      <c r="E23" s="435">
        <v>5.1437992650049405E-2</v>
      </c>
      <c r="F23" s="435">
        <v>5.2027128064191401E-2</v>
      </c>
      <c r="G23" s="436">
        <v>5.8744008166890328E-2</v>
      </c>
    </row>
    <row r="24" spans="1:7">
      <c r="A24" s="22">
        <v>12</v>
      </c>
      <c r="B24" s="16" t="s">
        <v>135</v>
      </c>
      <c r="C24" s="434">
        <v>1.1600756829130086E-2</v>
      </c>
      <c r="D24" s="435">
        <v>1.2523992958820935E-2</v>
      </c>
      <c r="E24" s="435">
        <v>1.3784671444860116E-2</v>
      </c>
      <c r="F24" s="435">
        <v>1.2584509667904814E-2</v>
      </c>
      <c r="G24" s="436">
        <v>1.6067369863756693E-2</v>
      </c>
    </row>
    <row r="25" spans="1:7">
      <c r="A25" s="22">
        <v>13</v>
      </c>
      <c r="B25" s="16" t="s">
        <v>134</v>
      </c>
      <c r="C25" s="434">
        <v>-1.6982033631432303E-2</v>
      </c>
      <c r="D25" s="435">
        <v>-1.5997315282738338E-2</v>
      </c>
      <c r="E25" s="435">
        <v>-1.4881444152923249E-2</v>
      </c>
      <c r="F25" s="435">
        <v>-1.6853417667281659E-2</v>
      </c>
      <c r="G25" s="436">
        <v>-9.9927615662172165E-3</v>
      </c>
    </row>
    <row r="26" spans="1:7">
      <c r="A26" s="22">
        <v>14</v>
      </c>
      <c r="B26" s="16" t="s">
        <v>133</v>
      </c>
      <c r="C26" s="434">
        <v>3.9913212571728383E-2</v>
      </c>
      <c r="D26" s="435">
        <v>3.8601809695690437E-2</v>
      </c>
      <c r="E26" s="435">
        <v>3.7653321205189293E-2</v>
      </c>
      <c r="F26" s="435">
        <v>3.9442618396286586E-2</v>
      </c>
      <c r="G26" s="436">
        <v>4.2676638303133639E-2</v>
      </c>
    </row>
    <row r="27" spans="1:7">
      <c r="A27" s="22">
        <v>15</v>
      </c>
      <c r="B27" s="16" t="s">
        <v>282</v>
      </c>
      <c r="C27" s="434">
        <v>-8.6756856043989136E-3</v>
      </c>
      <c r="D27" s="435">
        <v>-7.6473750675502593E-3</v>
      </c>
      <c r="E27" s="435">
        <v>8.2600166859475195E-3</v>
      </c>
      <c r="F27" s="435">
        <v>8.8830645608517814E-4</v>
      </c>
      <c r="G27" s="436">
        <v>-3.6621896534330942E-2</v>
      </c>
    </row>
    <row r="28" spans="1:7">
      <c r="A28" s="22">
        <v>16</v>
      </c>
      <c r="B28" s="16" t="s">
        <v>283</v>
      </c>
      <c r="C28" s="434">
        <v>-1.795049512864165E-2</v>
      </c>
      <c r="D28" s="435">
        <v>-1.6279236881896586E-2</v>
      </c>
      <c r="E28" s="435">
        <v>1.9161090225362512E-2</v>
      </c>
      <c r="F28" s="435">
        <v>2.2075211806285612E-3</v>
      </c>
      <c r="G28" s="436">
        <v>-7.5851144048397282E-2</v>
      </c>
    </row>
    <row r="29" spans="1:7">
      <c r="A29" s="15"/>
      <c r="B29" s="265" t="s">
        <v>362</v>
      </c>
      <c r="C29" s="432"/>
      <c r="D29" s="432"/>
      <c r="E29" s="432"/>
      <c r="F29" s="432"/>
      <c r="G29" s="433"/>
    </row>
    <row r="30" spans="1:7">
      <c r="A30" s="22">
        <v>17</v>
      </c>
      <c r="B30" s="16" t="s">
        <v>132</v>
      </c>
      <c r="C30" s="434">
        <v>0.25525555468151145</v>
      </c>
      <c r="D30" s="435">
        <v>0.31339797788541668</v>
      </c>
      <c r="E30" s="435">
        <v>0.31617519307197872</v>
      </c>
      <c r="F30" s="435">
        <v>0.28695157822693013</v>
      </c>
      <c r="G30" s="436">
        <v>0.31635394393017036</v>
      </c>
    </row>
    <row r="31" spans="1:7" ht="15" customHeight="1">
      <c r="A31" s="22">
        <v>18</v>
      </c>
      <c r="B31" s="16" t="s">
        <v>131</v>
      </c>
      <c r="C31" s="434">
        <v>0.17755708480841034</v>
      </c>
      <c r="D31" s="435">
        <v>0.1718000354387807</v>
      </c>
      <c r="E31" s="435">
        <v>0.18158273981814421</v>
      </c>
      <c r="F31" s="435">
        <v>0.17040039276091901</v>
      </c>
      <c r="G31" s="436">
        <v>0.21773266212953629</v>
      </c>
    </row>
    <row r="32" spans="1:7">
      <c r="A32" s="22">
        <v>19</v>
      </c>
      <c r="B32" s="16" t="s">
        <v>130</v>
      </c>
      <c r="C32" s="434">
        <v>0.41790283103249104</v>
      </c>
      <c r="D32" s="435">
        <v>0.57277557120673406</v>
      </c>
      <c r="E32" s="435">
        <v>0.61192009603425734</v>
      </c>
      <c r="F32" s="435">
        <v>0.62794113874272672</v>
      </c>
      <c r="G32" s="436">
        <v>0.69309571869546516</v>
      </c>
    </row>
    <row r="33" spans="1:7" ht="15" customHeight="1">
      <c r="A33" s="22">
        <v>20</v>
      </c>
      <c r="B33" s="16" t="s">
        <v>129</v>
      </c>
      <c r="C33" s="434">
        <v>0.3273566201146475</v>
      </c>
      <c r="D33" s="435">
        <v>0.21877193974254119</v>
      </c>
      <c r="E33" s="435">
        <v>0.33452769676632027</v>
      </c>
      <c r="F33" s="435">
        <v>0.2449605865384521</v>
      </c>
      <c r="G33" s="436">
        <v>0.40801661990717875</v>
      </c>
    </row>
    <row r="34" spans="1:7">
      <c r="A34" s="22">
        <v>21</v>
      </c>
      <c r="B34" s="16" t="s">
        <v>128</v>
      </c>
      <c r="C34" s="434">
        <v>-0.20478480921536105</v>
      </c>
      <c r="D34" s="435">
        <v>-0.36462041874515388</v>
      </c>
      <c r="E34" s="435">
        <v>-0.35443152663704452</v>
      </c>
      <c r="F34" s="435">
        <v>-0.27712033610761122</v>
      </c>
      <c r="G34" s="436">
        <v>-0.45944348748891117</v>
      </c>
    </row>
    <row r="35" spans="1:7" ht="15" customHeight="1">
      <c r="A35" s="15"/>
      <c r="B35" s="265" t="s">
        <v>363</v>
      </c>
      <c r="C35" s="432"/>
      <c r="D35" s="432"/>
      <c r="E35" s="432"/>
      <c r="F35" s="432"/>
      <c r="G35" s="433"/>
    </row>
    <row r="36" spans="1:7" ht="15" customHeight="1">
      <c r="A36" s="22">
        <v>22</v>
      </c>
      <c r="B36" s="16" t="s">
        <v>127</v>
      </c>
      <c r="C36" s="434">
        <v>0.51298465088577161</v>
      </c>
      <c r="D36" s="434">
        <v>0.43931983875729591</v>
      </c>
      <c r="E36" s="434">
        <v>0.42181138189342771</v>
      </c>
      <c r="F36" s="434">
        <v>0.26390376243932728</v>
      </c>
      <c r="G36" s="434">
        <v>0.30287774711252358</v>
      </c>
    </row>
    <row r="37" spans="1:7" ht="15" customHeight="1">
      <c r="A37" s="347">
        <v>23</v>
      </c>
      <c r="B37" s="16" t="s">
        <v>126</v>
      </c>
      <c r="C37" s="434">
        <v>0.78743775892817736</v>
      </c>
      <c r="D37" s="434">
        <v>0.69237384007133707</v>
      </c>
      <c r="E37" s="434">
        <v>0.64761797487375028</v>
      </c>
      <c r="F37" s="434">
        <v>0.55604569489722855</v>
      </c>
      <c r="G37" s="434">
        <v>0.68369426253851584</v>
      </c>
    </row>
    <row r="38" spans="1:7" ht="15" customHeight="1">
      <c r="A38" s="347">
        <v>24</v>
      </c>
      <c r="B38" s="16" t="s">
        <v>125</v>
      </c>
      <c r="C38" s="434">
        <v>0.20641119051917436</v>
      </c>
      <c r="D38" s="434">
        <v>0.22790021426568069</v>
      </c>
      <c r="E38" s="434">
        <v>0.31648223753791105</v>
      </c>
      <c r="F38" s="434">
        <v>0.26579028572519137</v>
      </c>
      <c r="G38" s="434">
        <v>0.38516270726938384</v>
      </c>
    </row>
    <row r="39" spans="1:7" ht="15" customHeight="1">
      <c r="A39" s="15"/>
      <c r="B39" s="265" t="s">
        <v>410</v>
      </c>
      <c r="C39" s="360"/>
      <c r="D39" s="360"/>
      <c r="E39" s="360"/>
      <c r="F39" s="360"/>
      <c r="G39" s="402"/>
    </row>
    <row r="40" spans="1:7">
      <c r="A40" s="22">
        <v>25</v>
      </c>
      <c r="B40" s="16" t="s">
        <v>389</v>
      </c>
      <c r="C40" s="23">
        <v>27057877.602499999</v>
      </c>
      <c r="D40" s="24">
        <v>19197606.780000001</v>
      </c>
      <c r="E40" s="24">
        <v>32191663.699999996</v>
      </c>
      <c r="F40" s="24">
        <v>22641084.627500001</v>
      </c>
      <c r="G40" s="25">
        <v>34467092.560000002</v>
      </c>
    </row>
    <row r="41" spans="1:7" ht="15" customHeight="1">
      <c r="A41" s="22">
        <v>26</v>
      </c>
      <c r="B41" s="16" t="s">
        <v>401</v>
      </c>
      <c r="C41" s="23">
        <v>6588725.9692499992</v>
      </c>
      <c r="D41" s="24">
        <v>7706496.9430999998</v>
      </c>
      <c r="E41" s="24">
        <v>11940718.928750001</v>
      </c>
      <c r="F41" s="24">
        <v>11264713.635699999</v>
      </c>
      <c r="G41" s="25">
        <v>19789695.564399999</v>
      </c>
    </row>
    <row r="42" spans="1:7" ht="14.4" thickBot="1">
      <c r="A42" s="26">
        <v>27</v>
      </c>
      <c r="B42" s="266" t="s">
        <v>390</v>
      </c>
      <c r="C42" s="437">
        <v>4.1066934227923308</v>
      </c>
      <c r="D42" s="438">
        <v>2.4910938032861414</v>
      </c>
      <c r="E42" s="438">
        <v>2.6959569094697668</v>
      </c>
      <c r="F42" s="438">
        <v>2.0099121344501949</v>
      </c>
      <c r="G42" s="439">
        <v>1.7416686602295899</v>
      </c>
    </row>
    <row r="43" spans="1:7">
      <c r="A43" s="27"/>
    </row>
    <row r="44" spans="1:7" ht="66">
      <c r="B44" s="351" t="s">
        <v>405</v>
      </c>
    </row>
    <row r="45" spans="1:7" ht="39.6">
      <c r="B45" s="351" t="s">
        <v>411</v>
      </c>
    </row>
    <row r="46" spans="1:7" ht="52.8">
      <c r="B46" s="351" t="s">
        <v>409</v>
      </c>
    </row>
    <row r="48" spans="1:7" ht="14.4">
      <c r="B48" s="35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pane xSplit="1" ySplit="5" topLeftCell="B24" activePane="bottomRight" state="frozen"/>
      <selection activeCell="B9" sqref="B9"/>
      <selection pane="topRight" activeCell="B9" sqref="B9"/>
      <selection pane="bottomLeft" activeCell="B9" sqref="B9"/>
      <selection pane="bottomRight" activeCell="C47" sqref="C47"/>
    </sheetView>
  </sheetViews>
  <sheetFormatPr defaultColWidth="9.109375" defaultRowHeight="13.8"/>
  <cols>
    <col min="1" max="1" width="9.5546875" style="4" bestFit="1" customWidth="1"/>
    <col min="2" max="2" width="55.109375" style="4" bestFit="1" customWidth="1"/>
    <col min="3" max="3" width="11.6640625" style="4" customWidth="1"/>
    <col min="4" max="4" width="13.33203125" style="4" customWidth="1"/>
    <col min="5" max="5" width="14.5546875" style="4" customWidth="1"/>
    <col min="6" max="6" width="11.6640625" style="4" customWidth="1"/>
    <col min="7" max="7" width="13.6640625" style="4" customWidth="1"/>
    <col min="8" max="8" width="14.5546875" style="4" customWidth="1"/>
    <col min="9" max="16384" width="9.109375" style="5"/>
  </cols>
  <sheetData>
    <row r="1" spans="1:8">
      <c r="A1" s="2" t="s">
        <v>31</v>
      </c>
      <c r="B1" s="3" t="s">
        <v>427</v>
      </c>
    </row>
    <row r="2" spans="1:8">
      <c r="A2" s="2" t="s">
        <v>32</v>
      </c>
      <c r="B2" s="424">
        <v>43100</v>
      </c>
    </row>
    <row r="3" spans="1:8">
      <c r="A3" s="2"/>
    </row>
    <row r="4" spans="1:8" ht="14.4" thickBot="1">
      <c r="A4" s="28" t="s">
        <v>33</v>
      </c>
      <c r="B4" s="29" t="s">
        <v>34</v>
      </c>
      <c r="C4" s="28"/>
      <c r="D4" s="30"/>
      <c r="E4" s="30"/>
      <c r="F4" s="31"/>
      <c r="G4" s="31"/>
      <c r="H4" s="32" t="s">
        <v>74</v>
      </c>
    </row>
    <row r="5" spans="1:8">
      <c r="A5" s="33"/>
      <c r="B5" s="34"/>
      <c r="C5" s="455" t="s">
        <v>69</v>
      </c>
      <c r="D5" s="456"/>
      <c r="E5" s="457"/>
      <c r="F5" s="455" t="s">
        <v>73</v>
      </c>
      <c r="G5" s="456"/>
      <c r="H5" s="458"/>
    </row>
    <row r="6" spans="1:8">
      <c r="A6" s="35" t="s">
        <v>7</v>
      </c>
      <c r="B6" s="36" t="s">
        <v>35</v>
      </c>
      <c r="C6" s="37" t="s">
        <v>70</v>
      </c>
      <c r="D6" s="37" t="s">
        <v>71</v>
      </c>
      <c r="E6" s="37" t="s">
        <v>72</v>
      </c>
      <c r="F6" s="37" t="s">
        <v>70</v>
      </c>
      <c r="G6" s="37" t="s">
        <v>71</v>
      </c>
      <c r="H6" s="38" t="s">
        <v>72</v>
      </c>
    </row>
    <row r="7" spans="1:8">
      <c r="A7" s="35">
        <v>1</v>
      </c>
      <c r="B7" s="39" t="s">
        <v>36</v>
      </c>
      <c r="C7" s="40">
        <v>756780.38</v>
      </c>
      <c r="D7" s="40">
        <v>2321813.1199999996</v>
      </c>
      <c r="E7" s="41">
        <v>3078593.4999999995</v>
      </c>
      <c r="F7" s="42">
        <v>1233641.56</v>
      </c>
      <c r="G7" s="43">
        <v>2623861.41</v>
      </c>
      <c r="H7" s="44">
        <v>3857502.97</v>
      </c>
    </row>
    <row r="8" spans="1:8">
      <c r="A8" s="35">
        <v>2</v>
      </c>
      <c r="B8" s="39" t="s">
        <v>37</v>
      </c>
      <c r="C8" s="40">
        <v>456496.91</v>
      </c>
      <c r="D8" s="40">
        <v>2317753.35</v>
      </c>
      <c r="E8" s="41">
        <v>2774250.2600000002</v>
      </c>
      <c r="F8" s="42">
        <v>200036</v>
      </c>
      <c r="G8" s="43">
        <v>7950549.4000000004</v>
      </c>
      <c r="H8" s="44">
        <v>8150585.4000000004</v>
      </c>
    </row>
    <row r="9" spans="1:8">
      <c r="A9" s="35">
        <v>3</v>
      </c>
      <c r="B9" s="39" t="s">
        <v>38</v>
      </c>
      <c r="C9" s="40">
        <v>2316242.13</v>
      </c>
      <c r="D9" s="40">
        <v>10162122.190000001</v>
      </c>
      <c r="E9" s="41">
        <v>12478364.32</v>
      </c>
      <c r="F9" s="42">
        <v>8260985.0999999996</v>
      </c>
      <c r="G9" s="43">
        <v>12120615.109999999</v>
      </c>
      <c r="H9" s="44">
        <v>20381600.210000001</v>
      </c>
    </row>
    <row r="10" spans="1:8">
      <c r="A10" s="35">
        <v>4</v>
      </c>
      <c r="B10" s="39" t="s">
        <v>39</v>
      </c>
      <c r="C10" s="40">
        <v>0</v>
      </c>
      <c r="D10" s="40">
        <v>0</v>
      </c>
      <c r="E10" s="41">
        <v>0</v>
      </c>
      <c r="F10" s="42">
        <v>0</v>
      </c>
      <c r="G10" s="43">
        <v>0</v>
      </c>
      <c r="H10" s="44">
        <v>0</v>
      </c>
    </row>
    <row r="11" spans="1:8">
      <c r="A11" s="35">
        <v>5</v>
      </c>
      <c r="B11" s="39" t="s">
        <v>40</v>
      </c>
      <c r="C11" s="40">
        <v>9704474.25</v>
      </c>
      <c r="D11" s="40">
        <v>0</v>
      </c>
      <c r="E11" s="41">
        <v>9704474.25</v>
      </c>
      <c r="F11" s="42">
        <v>11544810.25</v>
      </c>
      <c r="G11" s="43">
        <v>0</v>
      </c>
      <c r="H11" s="44">
        <v>11544810.25</v>
      </c>
    </row>
    <row r="12" spans="1:8">
      <c r="A12" s="35">
        <v>6.1</v>
      </c>
      <c r="B12" s="45" t="s">
        <v>41</v>
      </c>
      <c r="C12" s="40">
        <v>4411165.1999999993</v>
      </c>
      <c r="D12" s="40">
        <v>3166891.24</v>
      </c>
      <c r="E12" s="41">
        <v>7578056.4399999995</v>
      </c>
      <c r="F12" s="42">
        <v>2924664.8099999996</v>
      </c>
      <c r="G12" s="43">
        <v>6604901.8600000003</v>
      </c>
      <c r="H12" s="44">
        <v>9529566.6699999999</v>
      </c>
    </row>
    <row r="13" spans="1:8">
      <c r="A13" s="35">
        <v>6.2</v>
      </c>
      <c r="B13" s="45" t="s">
        <v>42</v>
      </c>
      <c r="C13" s="40">
        <v>-395766.08</v>
      </c>
      <c r="D13" s="40">
        <v>-949771.53</v>
      </c>
      <c r="E13" s="41">
        <v>-1345537.61</v>
      </c>
      <c r="F13" s="42">
        <v>-700459.06</v>
      </c>
      <c r="G13" s="43">
        <v>-1374438.86</v>
      </c>
      <c r="H13" s="44">
        <v>-2074897.9200000002</v>
      </c>
    </row>
    <row r="14" spans="1:8">
      <c r="A14" s="35">
        <v>6</v>
      </c>
      <c r="B14" s="39" t="s">
        <v>43</v>
      </c>
      <c r="C14" s="41">
        <v>4015399.1199999992</v>
      </c>
      <c r="D14" s="41">
        <v>2217119.71</v>
      </c>
      <c r="E14" s="41">
        <v>6232518.8299999991</v>
      </c>
      <c r="F14" s="41">
        <v>2224205.7499999995</v>
      </c>
      <c r="G14" s="41">
        <v>5230463</v>
      </c>
      <c r="H14" s="44">
        <v>7454668.75</v>
      </c>
    </row>
    <row r="15" spans="1:8">
      <c r="A15" s="35">
        <v>7</v>
      </c>
      <c r="B15" s="39" t="s">
        <v>44</v>
      </c>
      <c r="C15" s="40">
        <v>612681.3600000001</v>
      </c>
      <c r="D15" s="40">
        <v>11385.23</v>
      </c>
      <c r="E15" s="41">
        <v>624066.59000000008</v>
      </c>
      <c r="F15" s="42">
        <v>645454.8899999999</v>
      </c>
      <c r="G15" s="43">
        <v>28643.610000000004</v>
      </c>
      <c r="H15" s="44">
        <v>674098.49999999988</v>
      </c>
    </row>
    <row r="16" spans="1:8">
      <c r="A16" s="35">
        <v>8</v>
      </c>
      <c r="B16" s="39" t="s">
        <v>208</v>
      </c>
      <c r="C16" s="40">
        <v>1159038.8400000001</v>
      </c>
      <c r="D16" s="40">
        <v>0</v>
      </c>
      <c r="E16" s="41">
        <v>1159038.8400000001</v>
      </c>
      <c r="F16" s="42">
        <v>1680607.5000000002</v>
      </c>
      <c r="G16" s="43" t="s">
        <v>436</v>
      </c>
      <c r="H16" s="44" t="e">
        <v>#VALUE!</v>
      </c>
    </row>
    <row r="17" spans="1:8">
      <c r="A17" s="35">
        <v>9</v>
      </c>
      <c r="B17" s="39" t="s">
        <v>45</v>
      </c>
      <c r="C17" s="40">
        <v>20000</v>
      </c>
      <c r="D17" s="40">
        <v>0</v>
      </c>
      <c r="E17" s="41">
        <v>20000</v>
      </c>
      <c r="F17" s="42">
        <v>20000</v>
      </c>
      <c r="G17" s="43">
        <v>0</v>
      </c>
      <c r="H17" s="44">
        <v>20000</v>
      </c>
    </row>
    <row r="18" spans="1:8">
      <c r="A18" s="35">
        <v>10</v>
      </c>
      <c r="B18" s="39" t="s">
        <v>46</v>
      </c>
      <c r="C18" s="40">
        <v>15172670.59</v>
      </c>
      <c r="D18" s="40">
        <v>0</v>
      </c>
      <c r="E18" s="41">
        <v>15172670.59</v>
      </c>
      <c r="F18" s="42">
        <v>16029972.98</v>
      </c>
      <c r="G18" s="43" t="s">
        <v>436</v>
      </c>
      <c r="H18" s="44" t="e">
        <v>#VALUE!</v>
      </c>
    </row>
    <row r="19" spans="1:8">
      <c r="A19" s="35">
        <v>11</v>
      </c>
      <c r="B19" s="39" t="s">
        <v>47</v>
      </c>
      <c r="C19" s="40">
        <v>1385888.2600000002</v>
      </c>
      <c r="D19" s="40">
        <v>295165.72000000003</v>
      </c>
      <c r="E19" s="41">
        <v>1681053.9800000002</v>
      </c>
      <c r="F19" s="42">
        <v>921748.26</v>
      </c>
      <c r="G19" s="43">
        <v>1518632.9100000001</v>
      </c>
      <c r="H19" s="44">
        <v>2440381.17</v>
      </c>
    </row>
    <row r="20" spans="1:8">
      <c r="A20" s="35">
        <v>12</v>
      </c>
      <c r="B20" s="47" t="s">
        <v>48</v>
      </c>
      <c r="C20" s="41">
        <v>35599671.840000004</v>
      </c>
      <c r="D20" s="41">
        <v>17325359.32</v>
      </c>
      <c r="E20" s="41">
        <v>52925031.160000004</v>
      </c>
      <c r="F20" s="41">
        <v>42761462.290000007</v>
      </c>
      <c r="G20" s="41">
        <v>29472765.440000001</v>
      </c>
      <c r="H20" s="44">
        <v>72234227.730000004</v>
      </c>
    </row>
    <row r="21" spans="1:8">
      <c r="A21" s="35"/>
      <c r="B21" s="36" t="s">
        <v>49</v>
      </c>
      <c r="C21" s="48"/>
      <c r="D21" s="48"/>
      <c r="E21" s="48"/>
      <c r="F21" s="49"/>
      <c r="G21" s="50"/>
      <c r="H21" s="51"/>
    </row>
    <row r="22" spans="1:8">
      <c r="A22" s="35">
        <v>13</v>
      </c>
      <c r="B22" s="39" t="s">
        <v>50</v>
      </c>
      <c r="C22" s="40">
        <v>0</v>
      </c>
      <c r="D22" s="40">
        <v>0</v>
      </c>
      <c r="E22" s="41">
        <v>0</v>
      </c>
      <c r="F22" s="42">
        <v>0</v>
      </c>
      <c r="G22" s="43">
        <v>0</v>
      </c>
      <c r="H22" s="44">
        <v>0</v>
      </c>
    </row>
    <row r="23" spans="1:8">
      <c r="A23" s="35">
        <v>14</v>
      </c>
      <c r="B23" s="39" t="s">
        <v>51</v>
      </c>
      <c r="C23" s="40">
        <v>2674140.4500000002</v>
      </c>
      <c r="D23" s="40">
        <v>6352375.3200000003</v>
      </c>
      <c r="E23" s="41">
        <v>9026515.7699999996</v>
      </c>
      <c r="F23" s="42">
        <v>2276603.12</v>
      </c>
      <c r="G23" s="43">
        <v>24103957.07</v>
      </c>
      <c r="H23" s="44">
        <v>26380560.190000001</v>
      </c>
    </row>
    <row r="24" spans="1:8">
      <c r="A24" s="35">
        <v>15</v>
      </c>
      <c r="B24" s="39" t="s">
        <v>52</v>
      </c>
      <c r="C24" s="40">
        <v>626934.02</v>
      </c>
      <c r="D24" s="40">
        <v>1270868.8999999999</v>
      </c>
      <c r="E24" s="41">
        <v>1897802.92</v>
      </c>
      <c r="F24" s="42">
        <v>505795.47</v>
      </c>
      <c r="G24" s="43">
        <v>935575.05</v>
      </c>
      <c r="H24" s="44">
        <v>1441370.52</v>
      </c>
    </row>
    <row r="25" spans="1:8">
      <c r="A25" s="35">
        <v>16</v>
      </c>
      <c r="B25" s="39" t="s">
        <v>53</v>
      </c>
      <c r="C25" s="40">
        <v>1152492.5</v>
      </c>
      <c r="D25" s="40">
        <v>3431569.33</v>
      </c>
      <c r="E25" s="41">
        <v>4584061.83</v>
      </c>
      <c r="F25" s="42">
        <v>147348.22999999998</v>
      </c>
      <c r="G25" s="43">
        <v>4784377.82</v>
      </c>
      <c r="H25" s="44">
        <v>4931726.0500000007</v>
      </c>
    </row>
    <row r="26" spans="1:8">
      <c r="A26" s="35">
        <v>17</v>
      </c>
      <c r="B26" s="39" t="s">
        <v>54</v>
      </c>
      <c r="C26" s="48"/>
      <c r="D26" s="48"/>
      <c r="E26" s="41">
        <v>0</v>
      </c>
      <c r="F26" s="49"/>
      <c r="G26" s="50"/>
      <c r="H26" s="44">
        <v>0</v>
      </c>
    </row>
    <row r="27" spans="1:8">
      <c r="A27" s="35">
        <v>18</v>
      </c>
      <c r="B27" s="39" t="s">
        <v>55</v>
      </c>
      <c r="C27" s="40">
        <v>0</v>
      </c>
      <c r="D27" s="40">
        <v>0</v>
      </c>
      <c r="E27" s="41">
        <v>0</v>
      </c>
      <c r="F27" s="42">
        <v>9000000</v>
      </c>
      <c r="G27" s="43">
        <v>0</v>
      </c>
      <c r="H27" s="44">
        <v>9000000</v>
      </c>
    </row>
    <row r="28" spans="1:8">
      <c r="A28" s="35">
        <v>19</v>
      </c>
      <c r="B28" s="39" t="s">
        <v>56</v>
      </c>
      <c r="C28" s="40">
        <v>58205.89</v>
      </c>
      <c r="D28" s="40">
        <v>22222.22</v>
      </c>
      <c r="E28" s="41">
        <v>80428.11</v>
      </c>
      <c r="F28" s="42">
        <v>9705</v>
      </c>
      <c r="G28" s="43">
        <v>87466.45</v>
      </c>
      <c r="H28" s="44">
        <v>97171.45</v>
      </c>
    </row>
    <row r="29" spans="1:8">
      <c r="A29" s="35">
        <v>20</v>
      </c>
      <c r="B29" s="39" t="s">
        <v>57</v>
      </c>
      <c r="C29" s="40">
        <v>940109.27000000014</v>
      </c>
      <c r="D29" s="40">
        <v>46785.61</v>
      </c>
      <c r="E29" s="41">
        <v>986894.88000000012</v>
      </c>
      <c r="F29" s="42">
        <v>2124148.3500000006</v>
      </c>
      <c r="G29" s="43">
        <v>487069.19</v>
      </c>
      <c r="H29" s="44">
        <v>2611217.5400000005</v>
      </c>
    </row>
    <row r="30" spans="1:8">
      <c r="A30" s="35">
        <v>21</v>
      </c>
      <c r="B30" s="39" t="s">
        <v>58</v>
      </c>
      <c r="C30" s="40">
        <v>0</v>
      </c>
      <c r="D30" s="40">
        <v>9072700</v>
      </c>
      <c r="E30" s="41">
        <v>9072700</v>
      </c>
      <c r="F30" s="42">
        <v>0</v>
      </c>
      <c r="G30" s="43">
        <v>0</v>
      </c>
      <c r="H30" s="44">
        <v>0</v>
      </c>
    </row>
    <row r="31" spans="1:8">
      <c r="A31" s="35">
        <v>22</v>
      </c>
      <c r="B31" s="47" t="s">
        <v>59</v>
      </c>
      <c r="C31" s="41">
        <v>5451882.1300000008</v>
      </c>
      <c r="D31" s="41">
        <v>20196521.380000003</v>
      </c>
      <c r="E31" s="41">
        <v>25648403.510000005</v>
      </c>
      <c r="F31" s="41">
        <v>14063600.170000002</v>
      </c>
      <c r="G31" s="41">
        <v>30398445.580000002</v>
      </c>
      <c r="H31" s="44">
        <v>44462045.75</v>
      </c>
    </row>
    <row r="32" spans="1:8">
      <c r="A32" s="35"/>
      <c r="B32" s="36" t="s">
        <v>60</v>
      </c>
      <c r="C32" s="48"/>
      <c r="D32" s="48"/>
      <c r="E32" s="40"/>
      <c r="F32" s="49"/>
      <c r="G32" s="50"/>
      <c r="H32" s="51"/>
    </row>
    <row r="33" spans="1:8">
      <c r="A33" s="35">
        <v>23</v>
      </c>
      <c r="B33" s="39" t="s">
        <v>61</v>
      </c>
      <c r="C33" s="40">
        <v>30000000</v>
      </c>
      <c r="D33" s="48">
        <v>0</v>
      </c>
      <c r="E33" s="41">
        <v>30000000</v>
      </c>
      <c r="F33" s="42">
        <v>30000000</v>
      </c>
      <c r="G33" s="50">
        <v>0</v>
      </c>
      <c r="H33" s="44">
        <v>30000000</v>
      </c>
    </row>
    <row r="34" spans="1:8">
      <c r="A34" s="35">
        <v>24</v>
      </c>
      <c r="B34" s="39" t="s">
        <v>62</v>
      </c>
      <c r="C34" s="40">
        <v>0</v>
      </c>
      <c r="D34" s="48">
        <v>0</v>
      </c>
      <c r="E34" s="41">
        <v>0</v>
      </c>
      <c r="F34" s="42">
        <v>0</v>
      </c>
      <c r="G34" s="50">
        <v>0</v>
      </c>
      <c r="H34" s="44">
        <v>0</v>
      </c>
    </row>
    <row r="35" spans="1:8">
      <c r="A35" s="35">
        <v>25</v>
      </c>
      <c r="B35" s="46" t="s">
        <v>63</v>
      </c>
      <c r="C35" s="40">
        <v>0</v>
      </c>
      <c r="D35" s="48">
        <v>0</v>
      </c>
      <c r="E35" s="41">
        <v>0</v>
      </c>
      <c r="F35" s="42">
        <v>0</v>
      </c>
      <c r="G35" s="50">
        <v>0</v>
      </c>
      <c r="H35" s="44">
        <v>0</v>
      </c>
    </row>
    <row r="36" spans="1:8">
      <c r="A36" s="35">
        <v>26</v>
      </c>
      <c r="B36" s="39" t="s">
        <v>64</v>
      </c>
      <c r="C36" s="40">
        <v>0</v>
      </c>
      <c r="D36" s="48">
        <v>0</v>
      </c>
      <c r="E36" s="41">
        <v>0</v>
      </c>
      <c r="F36" s="42">
        <v>0</v>
      </c>
      <c r="G36" s="50">
        <v>0</v>
      </c>
      <c r="H36" s="44">
        <v>0</v>
      </c>
    </row>
    <row r="37" spans="1:8">
      <c r="A37" s="35">
        <v>27</v>
      </c>
      <c r="B37" s="39" t="s">
        <v>65</v>
      </c>
      <c r="C37" s="40">
        <v>0</v>
      </c>
      <c r="D37" s="48">
        <v>0</v>
      </c>
      <c r="E37" s="41">
        <v>0</v>
      </c>
      <c r="F37" s="42">
        <v>0</v>
      </c>
      <c r="G37" s="50">
        <v>0</v>
      </c>
      <c r="H37" s="44">
        <v>0</v>
      </c>
    </row>
    <row r="38" spans="1:8">
      <c r="A38" s="35">
        <v>28</v>
      </c>
      <c r="B38" s="39" t="s">
        <v>66</v>
      </c>
      <c r="C38" s="40">
        <v>-7705804.6399999997</v>
      </c>
      <c r="D38" s="48">
        <v>0</v>
      </c>
      <c r="E38" s="41">
        <v>-7705804.6399999997</v>
      </c>
      <c r="F38" s="42">
        <v>-7210250.2999999989</v>
      </c>
      <c r="G38" s="50">
        <v>0</v>
      </c>
      <c r="H38" s="44">
        <v>-7210250.2999999989</v>
      </c>
    </row>
    <row r="39" spans="1:8">
      <c r="A39" s="35">
        <v>29</v>
      </c>
      <c r="B39" s="39" t="s">
        <v>67</v>
      </c>
      <c r="C39" s="40">
        <v>4982432.3</v>
      </c>
      <c r="D39" s="48">
        <v>0</v>
      </c>
      <c r="E39" s="41">
        <v>4982432.3</v>
      </c>
      <c r="F39" s="42">
        <v>4982432.3</v>
      </c>
      <c r="G39" s="50">
        <v>0</v>
      </c>
      <c r="H39" s="44">
        <v>4982432.3</v>
      </c>
    </row>
    <row r="40" spans="1:8">
      <c r="A40" s="35">
        <v>30</v>
      </c>
      <c r="B40" s="316" t="s">
        <v>276</v>
      </c>
      <c r="C40" s="40">
        <v>27276627.66</v>
      </c>
      <c r="D40" s="48">
        <v>0</v>
      </c>
      <c r="E40" s="41">
        <v>27276627.66</v>
      </c>
      <c r="F40" s="42">
        <v>27772182.000000004</v>
      </c>
      <c r="G40" s="50">
        <v>0</v>
      </c>
      <c r="H40" s="44">
        <v>27772182.000000004</v>
      </c>
    </row>
    <row r="41" spans="1:8" ht="14.4" thickBot="1">
      <c r="A41" s="52">
        <v>31</v>
      </c>
      <c r="B41" s="53" t="s">
        <v>68</v>
      </c>
      <c r="C41" s="54">
        <v>32728509.789999999</v>
      </c>
      <c r="D41" s="54">
        <v>20196521.380000003</v>
      </c>
      <c r="E41" s="54">
        <v>52925031.170000002</v>
      </c>
      <c r="F41" s="54">
        <v>41835782.170000002</v>
      </c>
      <c r="G41" s="54">
        <v>30398445.580000002</v>
      </c>
      <c r="H41" s="55">
        <v>72234227.75</v>
      </c>
    </row>
    <row r="43" spans="1:8">
      <c r="B43" s="56"/>
    </row>
  </sheetData>
  <mergeCells count="2">
    <mergeCell ref="C5:E5"/>
    <mergeCell ref="F5:H5"/>
  </mergeCells>
  <dataValidations count="1">
    <dataValidation type="whole" operator="lessThanOrEqual" allowBlank="1" showInputMessage="1" showErrorMessage="1" sqref="C13:D13 F13:G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workbookViewId="0">
      <pane xSplit="1" ySplit="6" topLeftCell="B55" activePane="bottomRight" state="frozen"/>
      <selection activeCell="B9" sqref="B9"/>
      <selection pane="topRight" activeCell="B9" sqref="B9"/>
      <selection pane="bottomLeft" activeCell="B9" sqref="B9"/>
      <selection pane="bottomRight" activeCell="B70" sqref="B70"/>
    </sheetView>
  </sheetViews>
  <sheetFormatPr defaultColWidth="9.109375" defaultRowHeight="13.2"/>
  <cols>
    <col min="1" max="1" width="9.5546875" style="4" bestFit="1" customWidth="1"/>
    <col min="2" max="2" width="89.109375" style="4" customWidth="1"/>
    <col min="3" max="8" width="12.6640625" style="4" customWidth="1"/>
    <col min="9" max="9" width="8.88671875" style="4" customWidth="1"/>
    <col min="10" max="16384" width="9.109375" style="4"/>
  </cols>
  <sheetData>
    <row r="1" spans="1:8">
      <c r="A1" s="2" t="s">
        <v>31</v>
      </c>
      <c r="B1" s="3" t="s">
        <v>427</v>
      </c>
      <c r="C1" s="3"/>
    </row>
    <row r="2" spans="1:8">
      <c r="A2" s="2" t="s">
        <v>32</v>
      </c>
      <c r="B2" s="424">
        <v>43100</v>
      </c>
      <c r="C2" s="6"/>
      <c r="D2" s="7"/>
      <c r="E2" s="7"/>
      <c r="F2" s="7"/>
      <c r="G2" s="7"/>
      <c r="H2" s="7"/>
    </row>
    <row r="3" spans="1:8">
      <c r="A3" s="2"/>
      <c r="B3" s="3"/>
      <c r="C3" s="6"/>
      <c r="D3" s="7"/>
      <c r="E3" s="7"/>
      <c r="F3" s="7"/>
      <c r="G3" s="7"/>
      <c r="H3" s="7"/>
    </row>
    <row r="4" spans="1:8" ht="13.8" thickBot="1">
      <c r="A4" s="58" t="s">
        <v>203</v>
      </c>
      <c r="B4" s="267" t="s">
        <v>23</v>
      </c>
      <c r="C4" s="28"/>
      <c r="D4" s="30"/>
      <c r="E4" s="30"/>
      <c r="F4" s="31"/>
      <c r="G4" s="31"/>
      <c r="H4" s="59" t="s">
        <v>74</v>
      </c>
    </row>
    <row r="5" spans="1:8">
      <c r="A5" s="60" t="s">
        <v>7</v>
      </c>
      <c r="B5" s="61"/>
      <c r="C5" s="455" t="s">
        <v>69</v>
      </c>
      <c r="D5" s="456"/>
      <c r="E5" s="457"/>
      <c r="F5" s="455" t="s">
        <v>73</v>
      </c>
      <c r="G5" s="456"/>
      <c r="H5" s="458"/>
    </row>
    <row r="6" spans="1:8">
      <c r="A6" s="62" t="s">
        <v>7</v>
      </c>
      <c r="B6" s="63"/>
      <c r="C6" s="64" t="s">
        <v>70</v>
      </c>
      <c r="D6" s="64" t="s">
        <v>71</v>
      </c>
      <c r="E6" s="64" t="s">
        <v>72</v>
      </c>
      <c r="F6" s="64" t="s">
        <v>70</v>
      </c>
      <c r="G6" s="64" t="s">
        <v>71</v>
      </c>
      <c r="H6" s="65" t="s">
        <v>72</v>
      </c>
    </row>
    <row r="7" spans="1:8">
      <c r="A7" s="66"/>
      <c r="B7" s="267" t="s">
        <v>202</v>
      </c>
      <c r="C7" s="67"/>
      <c r="D7" s="67"/>
      <c r="E7" s="67"/>
      <c r="F7" s="67"/>
      <c r="G7" s="67"/>
      <c r="H7" s="68"/>
    </row>
    <row r="8" spans="1:8">
      <c r="A8" s="66">
        <v>1</v>
      </c>
      <c r="B8" s="69" t="s">
        <v>201</v>
      </c>
      <c r="C8" s="67">
        <v>443621.53</v>
      </c>
      <c r="D8" s="67">
        <v>12113.74</v>
      </c>
      <c r="E8" s="70">
        <v>455735.27</v>
      </c>
      <c r="F8" s="67">
        <v>74214.710000000006</v>
      </c>
      <c r="G8" s="67">
        <v>47469.15</v>
      </c>
      <c r="H8" s="71">
        <v>121683.86000000002</v>
      </c>
    </row>
    <row r="9" spans="1:8">
      <c r="A9" s="66">
        <v>2</v>
      </c>
      <c r="B9" s="69" t="s">
        <v>200</v>
      </c>
      <c r="C9" s="72">
        <v>475929.62000000005</v>
      </c>
      <c r="D9" s="72">
        <v>544523.03</v>
      </c>
      <c r="E9" s="70">
        <v>1020452.6500000001</v>
      </c>
      <c r="F9" s="72">
        <v>590417.05999999994</v>
      </c>
      <c r="G9" s="72">
        <v>1143327.95</v>
      </c>
      <c r="H9" s="71">
        <v>1733745.0099999998</v>
      </c>
    </row>
    <row r="10" spans="1:8">
      <c r="A10" s="66">
        <v>2.1</v>
      </c>
      <c r="B10" s="73" t="s">
        <v>199</v>
      </c>
      <c r="C10" s="67">
        <v>0</v>
      </c>
      <c r="D10" s="67">
        <v>0</v>
      </c>
      <c r="E10" s="70">
        <v>0</v>
      </c>
      <c r="F10" s="67">
        <v>4832.87</v>
      </c>
      <c r="G10" s="67">
        <v>0</v>
      </c>
      <c r="H10" s="71">
        <v>4832.87</v>
      </c>
    </row>
    <row r="11" spans="1:8">
      <c r="A11" s="66">
        <v>2.2000000000000002</v>
      </c>
      <c r="B11" s="73" t="s">
        <v>198</v>
      </c>
      <c r="C11" s="67">
        <v>1027.350000000024</v>
      </c>
      <c r="D11" s="67">
        <v>156024.16</v>
      </c>
      <c r="E11" s="70">
        <v>157051.51000000004</v>
      </c>
      <c r="F11" s="67">
        <v>136120.56</v>
      </c>
      <c r="G11" s="67">
        <v>176396.74</v>
      </c>
      <c r="H11" s="71">
        <v>312517.3</v>
      </c>
    </row>
    <row r="12" spans="1:8">
      <c r="A12" s="66">
        <v>2.2999999999999998</v>
      </c>
      <c r="B12" s="73" t="s">
        <v>197</v>
      </c>
      <c r="C12" s="67">
        <v>23976.07</v>
      </c>
      <c r="D12" s="67">
        <v>0</v>
      </c>
      <c r="E12" s="70">
        <v>23976.07</v>
      </c>
      <c r="F12" s="67">
        <v>49505.38</v>
      </c>
      <c r="G12" s="67">
        <v>0</v>
      </c>
      <c r="H12" s="71">
        <v>49505.38</v>
      </c>
    </row>
    <row r="13" spans="1:8">
      <c r="A13" s="66">
        <v>2.4</v>
      </c>
      <c r="B13" s="73" t="s">
        <v>196</v>
      </c>
      <c r="C13" s="67">
        <v>0</v>
      </c>
      <c r="D13" s="67">
        <v>0</v>
      </c>
      <c r="E13" s="70">
        <v>0</v>
      </c>
      <c r="F13" s="67">
        <v>0</v>
      </c>
      <c r="G13" s="67">
        <v>0</v>
      </c>
      <c r="H13" s="71">
        <v>0</v>
      </c>
    </row>
    <row r="14" spans="1:8">
      <c r="A14" s="66">
        <v>2.5</v>
      </c>
      <c r="B14" s="73" t="s">
        <v>195</v>
      </c>
      <c r="C14" s="67">
        <v>0</v>
      </c>
      <c r="D14" s="67">
        <v>0</v>
      </c>
      <c r="E14" s="70">
        <v>0</v>
      </c>
      <c r="F14" s="67">
        <v>0</v>
      </c>
      <c r="G14" s="67">
        <v>0</v>
      </c>
      <c r="H14" s="71">
        <v>0</v>
      </c>
    </row>
    <row r="15" spans="1:8">
      <c r="A15" s="66">
        <v>2.6</v>
      </c>
      <c r="B15" s="73" t="s">
        <v>194</v>
      </c>
      <c r="C15" s="67">
        <v>18263.18</v>
      </c>
      <c r="D15" s="67">
        <v>0</v>
      </c>
      <c r="E15" s="70">
        <v>18263.18</v>
      </c>
      <c r="F15" s="67">
        <v>52.01</v>
      </c>
      <c r="G15" s="67">
        <v>20608.93</v>
      </c>
      <c r="H15" s="71">
        <v>20660.939999999999</v>
      </c>
    </row>
    <row r="16" spans="1:8">
      <c r="A16" s="66">
        <v>2.7</v>
      </c>
      <c r="B16" s="73" t="s">
        <v>193</v>
      </c>
      <c r="C16" s="67">
        <v>174370.3</v>
      </c>
      <c r="D16" s="67">
        <v>0</v>
      </c>
      <c r="E16" s="70">
        <v>174370.3</v>
      </c>
      <c r="F16" s="67">
        <v>209012.93</v>
      </c>
      <c r="G16" s="67">
        <v>0</v>
      </c>
      <c r="H16" s="71">
        <v>209012.93</v>
      </c>
    </row>
    <row r="17" spans="1:8">
      <c r="A17" s="66">
        <v>2.8</v>
      </c>
      <c r="B17" s="73" t="s">
        <v>192</v>
      </c>
      <c r="C17" s="67">
        <v>245869.42</v>
      </c>
      <c r="D17" s="67">
        <v>339395.72</v>
      </c>
      <c r="E17" s="70">
        <v>585265.14</v>
      </c>
      <c r="F17" s="67">
        <v>148169.99</v>
      </c>
      <c r="G17" s="67">
        <v>822189.08</v>
      </c>
      <c r="H17" s="71">
        <v>970359.07</v>
      </c>
    </row>
    <row r="18" spans="1:8">
      <c r="A18" s="66">
        <v>2.9</v>
      </c>
      <c r="B18" s="73" t="s">
        <v>191</v>
      </c>
      <c r="C18" s="67">
        <v>12423.3</v>
      </c>
      <c r="D18" s="67">
        <v>49103.15</v>
      </c>
      <c r="E18" s="70">
        <v>61526.45</v>
      </c>
      <c r="F18" s="67">
        <v>42723.32</v>
      </c>
      <c r="G18" s="67">
        <v>124133.2</v>
      </c>
      <c r="H18" s="71">
        <v>166856.51999999999</v>
      </c>
    </row>
    <row r="19" spans="1:8">
      <c r="A19" s="66">
        <v>3</v>
      </c>
      <c r="B19" s="69" t="s">
        <v>190</v>
      </c>
      <c r="C19" s="67">
        <v>16895.46</v>
      </c>
      <c r="D19" s="67">
        <v>69909.789999999994</v>
      </c>
      <c r="E19" s="70">
        <v>86805.25</v>
      </c>
      <c r="F19" s="67">
        <v>41031.4</v>
      </c>
      <c r="G19" s="67">
        <v>72832.78</v>
      </c>
      <c r="H19" s="71">
        <v>113864.18</v>
      </c>
    </row>
    <row r="20" spans="1:8">
      <c r="A20" s="66">
        <v>4</v>
      </c>
      <c r="B20" s="69" t="s">
        <v>189</v>
      </c>
      <c r="C20" s="67">
        <v>1377547.68</v>
      </c>
      <c r="D20" s="67"/>
      <c r="E20" s="70">
        <v>1377547.68</v>
      </c>
      <c r="F20" s="67">
        <v>1527381.53</v>
      </c>
      <c r="G20" s="67"/>
      <c r="H20" s="71">
        <v>1527381.53</v>
      </c>
    </row>
    <row r="21" spans="1:8">
      <c r="A21" s="66">
        <v>5</v>
      </c>
      <c r="B21" s="69" t="s">
        <v>188</v>
      </c>
      <c r="C21" s="67">
        <v>1241.5999999999999</v>
      </c>
      <c r="D21" s="67">
        <v>693.75</v>
      </c>
      <c r="E21" s="70">
        <v>1935.35</v>
      </c>
      <c r="F21" s="67">
        <v>8859.02</v>
      </c>
      <c r="G21" s="67">
        <v>0</v>
      </c>
      <c r="H21" s="71">
        <v>8859.02</v>
      </c>
    </row>
    <row r="22" spans="1:8">
      <c r="A22" s="66">
        <v>6</v>
      </c>
      <c r="B22" s="74" t="s">
        <v>187</v>
      </c>
      <c r="C22" s="72">
        <v>2315235.89</v>
      </c>
      <c r="D22" s="72">
        <v>627240.31000000006</v>
      </c>
      <c r="E22" s="70">
        <v>2942476.2</v>
      </c>
      <c r="F22" s="72">
        <v>2241903.7200000002</v>
      </c>
      <c r="G22" s="72">
        <v>1263629.8799999999</v>
      </c>
      <c r="H22" s="71">
        <v>3505533.6</v>
      </c>
    </row>
    <row r="23" spans="1:8">
      <c r="A23" s="66"/>
      <c r="B23" s="267" t="s">
        <v>186</v>
      </c>
      <c r="C23" s="75"/>
      <c r="D23" s="75"/>
      <c r="E23" s="76"/>
      <c r="F23" s="75"/>
      <c r="G23" s="75"/>
      <c r="H23" s="77"/>
    </row>
    <row r="24" spans="1:8">
      <c r="A24" s="66">
        <v>7</v>
      </c>
      <c r="B24" s="69" t="s">
        <v>185</v>
      </c>
      <c r="C24" s="67">
        <v>3256.04</v>
      </c>
      <c r="D24" s="67">
        <v>420.11</v>
      </c>
      <c r="E24" s="70">
        <v>3676.15</v>
      </c>
      <c r="F24" s="67">
        <v>6445.05</v>
      </c>
      <c r="G24" s="67">
        <v>5924.32</v>
      </c>
      <c r="H24" s="71">
        <v>12369.369999999999</v>
      </c>
    </row>
    <row r="25" spans="1:8">
      <c r="A25" s="66">
        <v>8</v>
      </c>
      <c r="B25" s="69" t="s">
        <v>184</v>
      </c>
      <c r="C25" s="67">
        <v>80593.03</v>
      </c>
      <c r="D25" s="67">
        <v>270163.65000000002</v>
      </c>
      <c r="E25" s="70">
        <v>350756.68000000005</v>
      </c>
      <c r="F25" s="67">
        <v>201701.45</v>
      </c>
      <c r="G25" s="67">
        <v>444737.76</v>
      </c>
      <c r="H25" s="71">
        <v>646439.21</v>
      </c>
    </row>
    <row r="26" spans="1:8">
      <c r="A26" s="66">
        <v>9</v>
      </c>
      <c r="B26" s="69" t="s">
        <v>183</v>
      </c>
      <c r="C26" s="67">
        <v>1520.54</v>
      </c>
      <c r="D26" s="67">
        <v>9241.75</v>
      </c>
      <c r="E26" s="70">
        <v>10762.29</v>
      </c>
      <c r="F26" s="67">
        <v>46311.54</v>
      </c>
      <c r="G26" s="67">
        <v>20318.169999999998</v>
      </c>
      <c r="H26" s="71">
        <v>66629.709999999992</v>
      </c>
    </row>
    <row r="27" spans="1:8">
      <c r="A27" s="66">
        <v>10</v>
      </c>
      <c r="B27" s="69" t="s">
        <v>182</v>
      </c>
      <c r="C27" s="67">
        <v>31115.68</v>
      </c>
      <c r="D27" s="67"/>
      <c r="E27" s="70">
        <v>31115.68</v>
      </c>
      <c r="F27" s="67">
        <v>30395.26</v>
      </c>
      <c r="G27" s="67"/>
      <c r="H27" s="71">
        <v>30395.26</v>
      </c>
    </row>
    <row r="28" spans="1:8">
      <c r="A28" s="66">
        <v>11</v>
      </c>
      <c r="B28" s="69" t="s">
        <v>181</v>
      </c>
      <c r="C28" s="67">
        <v>262585.53000000003</v>
      </c>
      <c r="D28" s="67">
        <v>3738.51</v>
      </c>
      <c r="E28" s="70">
        <v>266324.04000000004</v>
      </c>
      <c r="F28" s="67">
        <v>201512.74</v>
      </c>
      <c r="G28" s="67">
        <v>1469.88</v>
      </c>
      <c r="H28" s="71">
        <v>202982.62</v>
      </c>
    </row>
    <row r="29" spans="1:8">
      <c r="A29" s="66">
        <v>12</v>
      </c>
      <c r="B29" s="69" t="s">
        <v>180</v>
      </c>
      <c r="C29" s="67"/>
      <c r="D29" s="67"/>
      <c r="E29" s="70">
        <v>0</v>
      </c>
      <c r="F29" s="67"/>
      <c r="G29" s="67"/>
      <c r="H29" s="71">
        <v>0</v>
      </c>
    </row>
    <row r="30" spans="1:8">
      <c r="A30" s="66">
        <v>13</v>
      </c>
      <c r="B30" s="78" t="s">
        <v>179</v>
      </c>
      <c r="C30" s="72">
        <v>379070.82</v>
      </c>
      <c r="D30" s="72">
        <v>283564.02</v>
      </c>
      <c r="E30" s="70">
        <v>662634.84000000008</v>
      </c>
      <c r="F30" s="72">
        <v>486366.04</v>
      </c>
      <c r="G30" s="72">
        <v>472450.13</v>
      </c>
      <c r="H30" s="71">
        <v>958816.16999999993</v>
      </c>
    </row>
    <row r="31" spans="1:8">
      <c r="A31" s="66">
        <v>14</v>
      </c>
      <c r="B31" s="78" t="s">
        <v>178</v>
      </c>
      <c r="C31" s="72">
        <v>1936165.07</v>
      </c>
      <c r="D31" s="72">
        <v>343676.29000000004</v>
      </c>
      <c r="E31" s="70">
        <v>2279841.3600000003</v>
      </c>
      <c r="F31" s="72">
        <v>1755537.6800000002</v>
      </c>
      <c r="G31" s="72">
        <v>791179.74999999988</v>
      </c>
      <c r="H31" s="71">
        <v>2546717.4300000002</v>
      </c>
    </row>
    <row r="32" spans="1:8">
      <c r="A32" s="66"/>
      <c r="B32" s="79"/>
      <c r="C32" s="79"/>
      <c r="D32" s="80"/>
      <c r="E32" s="76"/>
      <c r="F32" s="80"/>
      <c r="G32" s="80"/>
      <c r="H32" s="77"/>
    </row>
    <row r="33" spans="1:8">
      <c r="A33" s="66"/>
      <c r="B33" s="79" t="s">
        <v>177</v>
      </c>
      <c r="C33" s="75"/>
      <c r="D33" s="75"/>
      <c r="E33" s="76"/>
      <c r="F33" s="75"/>
      <c r="G33" s="75"/>
      <c r="H33" s="77"/>
    </row>
    <row r="34" spans="1:8">
      <c r="A34" s="66">
        <v>15</v>
      </c>
      <c r="B34" s="81" t="s">
        <v>176</v>
      </c>
      <c r="C34" s="82">
        <v>162799.21</v>
      </c>
      <c r="D34" s="82">
        <v>313634.45</v>
      </c>
      <c r="E34" s="70">
        <v>476433.66000000003</v>
      </c>
      <c r="F34" s="82">
        <v>143833.09999999998</v>
      </c>
      <c r="G34" s="82">
        <v>86404.420000000013</v>
      </c>
      <c r="H34" s="70">
        <v>230237.52</v>
      </c>
    </row>
    <row r="35" spans="1:8">
      <c r="A35" s="66">
        <v>15.1</v>
      </c>
      <c r="B35" s="73" t="s">
        <v>175</v>
      </c>
      <c r="C35" s="67">
        <v>236837.05</v>
      </c>
      <c r="D35" s="67">
        <v>393249.7</v>
      </c>
      <c r="E35" s="70">
        <v>630086.75</v>
      </c>
      <c r="F35" s="67">
        <v>242460.31</v>
      </c>
      <c r="G35" s="67">
        <v>175454.85</v>
      </c>
      <c r="H35" s="70">
        <v>417915.16000000003</v>
      </c>
    </row>
    <row r="36" spans="1:8">
      <c r="A36" s="66">
        <v>15.2</v>
      </c>
      <c r="B36" s="73" t="s">
        <v>174</v>
      </c>
      <c r="C36" s="67">
        <v>74037.84</v>
      </c>
      <c r="D36" s="67">
        <v>79615.25</v>
      </c>
      <c r="E36" s="70">
        <v>153653.09</v>
      </c>
      <c r="F36" s="67">
        <v>98627.21</v>
      </c>
      <c r="G36" s="67">
        <v>89050.43</v>
      </c>
      <c r="H36" s="70">
        <v>187677.64</v>
      </c>
    </row>
    <row r="37" spans="1:8">
      <c r="A37" s="66">
        <v>16</v>
      </c>
      <c r="B37" s="69" t="s">
        <v>173</v>
      </c>
      <c r="C37" s="67">
        <v>0</v>
      </c>
      <c r="D37" s="67">
        <v>0</v>
      </c>
      <c r="E37" s="70">
        <v>0</v>
      </c>
      <c r="F37" s="67">
        <v>0</v>
      </c>
      <c r="G37" s="67">
        <v>0</v>
      </c>
      <c r="H37" s="70">
        <v>0</v>
      </c>
    </row>
    <row r="38" spans="1:8">
      <c r="A38" s="66">
        <v>17</v>
      </c>
      <c r="B38" s="69" t="s">
        <v>172</v>
      </c>
      <c r="C38" s="67"/>
      <c r="D38" s="67"/>
      <c r="E38" s="70">
        <v>0</v>
      </c>
      <c r="F38" s="67"/>
      <c r="G38" s="67"/>
      <c r="H38" s="70">
        <v>0</v>
      </c>
    </row>
    <row r="39" spans="1:8">
      <c r="A39" s="66">
        <v>18</v>
      </c>
      <c r="B39" s="69" t="s">
        <v>171</v>
      </c>
      <c r="C39" s="67">
        <v>0</v>
      </c>
      <c r="D39" s="67"/>
      <c r="E39" s="70">
        <v>0</v>
      </c>
      <c r="F39" s="67">
        <v>0</v>
      </c>
      <c r="G39" s="67"/>
      <c r="H39" s="70">
        <v>0</v>
      </c>
    </row>
    <row r="40" spans="1:8">
      <c r="A40" s="66">
        <v>19</v>
      </c>
      <c r="B40" s="69" t="s">
        <v>170</v>
      </c>
      <c r="C40" s="67">
        <v>294468.21000000002</v>
      </c>
      <c r="D40" s="67"/>
      <c r="E40" s="70">
        <v>294468.21000000002</v>
      </c>
      <c r="F40" s="67">
        <v>1455191.12</v>
      </c>
      <c r="G40" s="67"/>
      <c r="H40" s="70">
        <v>1455191.12</v>
      </c>
    </row>
    <row r="41" spans="1:8">
      <c r="A41" s="66">
        <v>20</v>
      </c>
      <c r="B41" s="69" t="s">
        <v>169</v>
      </c>
      <c r="C41" s="67">
        <v>96481.71</v>
      </c>
      <c r="D41" s="67"/>
      <c r="E41" s="70">
        <v>96481.71</v>
      </c>
      <c r="F41" s="67">
        <v>-1032385.31</v>
      </c>
      <c r="G41" s="67"/>
      <c r="H41" s="70">
        <v>-1032385.31</v>
      </c>
    </row>
    <row r="42" spans="1:8">
      <c r="A42" s="66">
        <v>21</v>
      </c>
      <c r="B42" s="69" t="s">
        <v>168</v>
      </c>
      <c r="C42" s="67">
        <v>-303209.83</v>
      </c>
      <c r="D42" s="67"/>
      <c r="E42" s="70">
        <v>-303209.83</v>
      </c>
      <c r="F42" s="67">
        <v>-762127.44</v>
      </c>
      <c r="G42" s="67"/>
      <c r="H42" s="70">
        <v>-762127.44</v>
      </c>
    </row>
    <row r="43" spans="1:8">
      <c r="A43" s="66">
        <v>22</v>
      </c>
      <c r="B43" s="69" t="s">
        <v>167</v>
      </c>
      <c r="C43" s="67">
        <v>292919.39</v>
      </c>
      <c r="D43" s="67"/>
      <c r="E43" s="70">
        <v>292919.39</v>
      </c>
      <c r="F43" s="67">
        <v>33249.279999999999</v>
      </c>
      <c r="G43" s="67"/>
      <c r="H43" s="70">
        <v>33249.279999999999</v>
      </c>
    </row>
    <row r="44" spans="1:8">
      <c r="A44" s="66">
        <v>23</v>
      </c>
      <c r="B44" s="69" t="s">
        <v>166</v>
      </c>
      <c r="C44" s="67">
        <v>216308.55</v>
      </c>
      <c r="D44" s="67">
        <v>56.43</v>
      </c>
      <c r="E44" s="70">
        <v>216364.97999999998</v>
      </c>
      <c r="F44" s="67">
        <v>205271.38</v>
      </c>
      <c r="G44" s="67">
        <v>3451.66</v>
      </c>
      <c r="H44" s="70">
        <v>208723.04</v>
      </c>
    </row>
    <row r="45" spans="1:8">
      <c r="A45" s="66">
        <v>24</v>
      </c>
      <c r="B45" s="78" t="s">
        <v>284</v>
      </c>
      <c r="C45" s="72">
        <v>759767.24</v>
      </c>
      <c r="D45" s="72">
        <v>313690.88</v>
      </c>
      <c r="E45" s="70">
        <v>1073458.1200000001</v>
      </c>
      <c r="F45" s="72">
        <v>43032.130000000208</v>
      </c>
      <c r="G45" s="72">
        <v>89856.080000000016</v>
      </c>
      <c r="H45" s="70">
        <v>132888.21000000022</v>
      </c>
    </row>
    <row r="46" spans="1:8">
      <c r="A46" s="66"/>
      <c r="B46" s="267" t="s">
        <v>165</v>
      </c>
      <c r="C46" s="75"/>
      <c r="D46" s="75"/>
      <c r="E46" s="76"/>
      <c r="F46" s="75"/>
      <c r="G46" s="75"/>
      <c r="H46" s="77"/>
    </row>
    <row r="47" spans="1:8">
      <c r="A47" s="66">
        <v>25</v>
      </c>
      <c r="B47" s="69" t="s">
        <v>164</v>
      </c>
      <c r="C47" s="67">
        <v>227509.58</v>
      </c>
      <c r="D47" s="67">
        <v>132306.66</v>
      </c>
      <c r="E47" s="70">
        <v>359816.24</v>
      </c>
      <c r="F47" s="67">
        <v>70913.14</v>
      </c>
      <c r="G47" s="67">
        <v>79311.929999999993</v>
      </c>
      <c r="H47" s="71">
        <v>150225.07</v>
      </c>
    </row>
    <row r="48" spans="1:8">
      <c r="A48" s="66">
        <v>26</v>
      </c>
      <c r="B48" s="69" t="s">
        <v>163</v>
      </c>
      <c r="C48" s="67">
        <v>325728.45</v>
      </c>
      <c r="D48" s="67">
        <v>182862.04</v>
      </c>
      <c r="E48" s="70">
        <v>508590.49</v>
      </c>
      <c r="F48" s="67">
        <v>372677.15</v>
      </c>
      <c r="G48" s="67">
        <v>174387.08</v>
      </c>
      <c r="H48" s="71">
        <v>547064.23</v>
      </c>
    </row>
    <row r="49" spans="1:8">
      <c r="A49" s="66">
        <v>27</v>
      </c>
      <c r="B49" s="69" t="s">
        <v>162</v>
      </c>
      <c r="C49" s="67">
        <v>2002836.08</v>
      </c>
      <c r="D49" s="67"/>
      <c r="E49" s="70">
        <v>2002836.08</v>
      </c>
      <c r="F49" s="67">
        <v>2078863.33</v>
      </c>
      <c r="G49" s="67"/>
      <c r="H49" s="71">
        <v>2078863.33</v>
      </c>
    </row>
    <row r="50" spans="1:8">
      <c r="A50" s="66">
        <v>28</v>
      </c>
      <c r="B50" s="69" t="s">
        <v>161</v>
      </c>
      <c r="C50" s="67">
        <v>28535.91</v>
      </c>
      <c r="D50" s="67"/>
      <c r="E50" s="70">
        <v>28535.91</v>
      </c>
      <c r="F50" s="67">
        <v>28622.38</v>
      </c>
      <c r="G50" s="67"/>
      <c r="H50" s="71">
        <v>28622.38</v>
      </c>
    </row>
    <row r="51" spans="1:8">
      <c r="A51" s="66">
        <v>29</v>
      </c>
      <c r="B51" s="69" t="s">
        <v>160</v>
      </c>
      <c r="C51" s="67">
        <v>578550.5</v>
      </c>
      <c r="D51" s="67"/>
      <c r="E51" s="70">
        <v>578550.5</v>
      </c>
      <c r="F51" s="67">
        <v>668541.48</v>
      </c>
      <c r="G51" s="67"/>
      <c r="H51" s="71">
        <v>668541.48</v>
      </c>
    </row>
    <row r="52" spans="1:8">
      <c r="A52" s="66">
        <v>30</v>
      </c>
      <c r="B52" s="69" t="s">
        <v>159</v>
      </c>
      <c r="C52" s="67">
        <v>1051711.57</v>
      </c>
      <c r="D52" s="67">
        <v>0</v>
      </c>
      <c r="E52" s="70">
        <v>1051711.57</v>
      </c>
      <c r="F52" s="67">
        <v>1597117.38</v>
      </c>
      <c r="G52" s="67">
        <v>0</v>
      </c>
      <c r="H52" s="71">
        <v>1597117.38</v>
      </c>
    </row>
    <row r="53" spans="1:8">
      <c r="A53" s="66">
        <v>31</v>
      </c>
      <c r="B53" s="78" t="s">
        <v>285</v>
      </c>
      <c r="C53" s="72">
        <v>4214872.0900000008</v>
      </c>
      <c r="D53" s="72">
        <v>315168.7</v>
      </c>
      <c r="E53" s="70">
        <v>4530040.790000001</v>
      </c>
      <c r="F53" s="72">
        <v>4816734.8599999994</v>
      </c>
      <c r="G53" s="72">
        <v>253699.00999999998</v>
      </c>
      <c r="H53" s="70">
        <v>5070433.8699999992</v>
      </c>
    </row>
    <row r="54" spans="1:8">
      <c r="A54" s="66">
        <v>32</v>
      </c>
      <c r="B54" s="78" t="s">
        <v>286</v>
      </c>
      <c r="C54" s="72">
        <v>-3455104.8500000006</v>
      </c>
      <c r="D54" s="72">
        <v>-1477.820000000007</v>
      </c>
      <c r="E54" s="70">
        <v>-3456582.6700000004</v>
      </c>
      <c r="F54" s="72">
        <v>-4773702.7299999995</v>
      </c>
      <c r="G54" s="72">
        <v>-163842.92999999996</v>
      </c>
      <c r="H54" s="70">
        <v>-4937545.6599999992</v>
      </c>
    </row>
    <row r="55" spans="1:8">
      <c r="A55" s="66"/>
      <c r="B55" s="79"/>
      <c r="C55" s="80"/>
      <c r="D55" s="80"/>
      <c r="E55" s="76"/>
      <c r="F55" s="80"/>
      <c r="G55" s="80"/>
      <c r="H55" s="77"/>
    </row>
    <row r="56" spans="1:8">
      <c r="A56" s="66">
        <v>33</v>
      </c>
      <c r="B56" s="78" t="s">
        <v>158</v>
      </c>
      <c r="C56" s="72">
        <v>-1518939.7800000005</v>
      </c>
      <c r="D56" s="72">
        <v>342198.47000000003</v>
      </c>
      <c r="E56" s="70">
        <v>-1176741.3100000005</v>
      </c>
      <c r="F56" s="72">
        <v>-3018165.0499999993</v>
      </c>
      <c r="G56" s="72">
        <v>627336.81999999995</v>
      </c>
      <c r="H56" s="71">
        <v>-2390828.2299999995</v>
      </c>
    </row>
    <row r="57" spans="1:8">
      <c r="A57" s="66"/>
      <c r="B57" s="79"/>
      <c r="C57" s="80"/>
      <c r="D57" s="80"/>
      <c r="E57" s="76"/>
      <c r="F57" s="80"/>
      <c r="G57" s="80"/>
      <c r="H57" s="77"/>
    </row>
    <row r="58" spans="1:8">
      <c r="A58" s="66">
        <v>34</v>
      </c>
      <c r="B58" s="69" t="s">
        <v>157</v>
      </c>
      <c r="C58" s="67">
        <v>-184089.36</v>
      </c>
      <c r="D58" s="67"/>
      <c r="E58" s="70">
        <v>-184089.36</v>
      </c>
      <c r="F58" s="67">
        <v>-434896.56</v>
      </c>
      <c r="G58" s="67"/>
      <c r="H58" s="71">
        <v>-434896.56</v>
      </c>
    </row>
    <row r="59" spans="1:8" s="268" customFormat="1">
      <c r="A59" s="66">
        <v>35</v>
      </c>
      <c r="B59" s="69" t="s">
        <v>156</v>
      </c>
      <c r="C59" s="67"/>
      <c r="D59" s="67"/>
      <c r="E59" s="70">
        <v>0</v>
      </c>
      <c r="F59" s="67">
        <v>0</v>
      </c>
      <c r="G59" s="67"/>
      <c r="H59" s="71">
        <v>0</v>
      </c>
    </row>
    <row r="60" spans="1:8">
      <c r="A60" s="66">
        <v>36</v>
      </c>
      <c r="B60" s="69" t="s">
        <v>155</v>
      </c>
      <c r="C60" s="67">
        <v>-497097.08</v>
      </c>
      <c r="D60" s="67"/>
      <c r="E60" s="70">
        <v>-497097.08</v>
      </c>
      <c r="F60" s="67">
        <v>225938.6</v>
      </c>
      <c r="G60" s="67"/>
      <c r="H60" s="71">
        <v>225938.6</v>
      </c>
    </row>
    <row r="61" spans="1:8">
      <c r="A61" s="66">
        <v>37</v>
      </c>
      <c r="B61" s="78" t="s">
        <v>154</v>
      </c>
      <c r="C61" s="72">
        <v>-681186.44</v>
      </c>
      <c r="D61" s="72">
        <v>0</v>
      </c>
      <c r="E61" s="70">
        <v>-681186.44</v>
      </c>
      <c r="F61" s="72">
        <v>-208957.96</v>
      </c>
      <c r="G61" s="72">
        <v>0</v>
      </c>
      <c r="H61" s="71">
        <v>-208957.96</v>
      </c>
    </row>
    <row r="62" spans="1:8">
      <c r="A62" s="66"/>
      <c r="B62" s="83"/>
      <c r="C62" s="75"/>
      <c r="D62" s="75"/>
      <c r="E62" s="76"/>
      <c r="F62" s="75"/>
      <c r="G62" s="75"/>
      <c r="H62" s="77"/>
    </row>
    <row r="63" spans="1:8">
      <c r="A63" s="66">
        <v>38</v>
      </c>
      <c r="B63" s="84" t="s">
        <v>153</v>
      </c>
      <c r="C63" s="72">
        <v>-837753.34000000055</v>
      </c>
      <c r="D63" s="72">
        <v>342198.47000000003</v>
      </c>
      <c r="E63" s="70">
        <v>-495554.87000000052</v>
      </c>
      <c r="F63" s="72">
        <v>-2809207.0899999994</v>
      </c>
      <c r="G63" s="72">
        <v>627336.81999999995</v>
      </c>
      <c r="H63" s="71">
        <v>-2181870.2699999996</v>
      </c>
    </row>
    <row r="64" spans="1:8">
      <c r="A64" s="62">
        <v>39</v>
      </c>
      <c r="B64" s="69" t="s">
        <v>152</v>
      </c>
      <c r="C64" s="85"/>
      <c r="D64" s="85"/>
      <c r="E64" s="70">
        <v>0</v>
      </c>
      <c r="F64" s="85">
        <v>3532</v>
      </c>
      <c r="G64" s="85"/>
      <c r="H64" s="71">
        <v>3532</v>
      </c>
    </row>
    <row r="65" spans="1:8">
      <c r="A65" s="66">
        <v>40</v>
      </c>
      <c r="B65" s="78" t="s">
        <v>151</v>
      </c>
      <c r="C65" s="72">
        <v>-837753.34000000055</v>
      </c>
      <c r="D65" s="72">
        <v>342198.47000000003</v>
      </c>
      <c r="E65" s="70">
        <v>-495554.87000000052</v>
      </c>
      <c r="F65" s="72">
        <v>-2812739.0899999994</v>
      </c>
      <c r="G65" s="72">
        <v>627336.81999999995</v>
      </c>
      <c r="H65" s="71">
        <v>-2185402.2699999996</v>
      </c>
    </row>
    <row r="66" spans="1:8">
      <c r="A66" s="62">
        <v>41</v>
      </c>
      <c r="B66" s="69" t="s">
        <v>150</v>
      </c>
      <c r="C66" s="85"/>
      <c r="D66" s="85"/>
      <c r="E66" s="70">
        <v>0</v>
      </c>
      <c r="F66" s="85"/>
      <c r="G66" s="85"/>
      <c r="H66" s="71">
        <v>0</v>
      </c>
    </row>
    <row r="67" spans="1:8" ht="13.8" thickBot="1">
      <c r="A67" s="86">
        <v>42</v>
      </c>
      <c r="B67" s="87" t="s">
        <v>149</v>
      </c>
      <c r="C67" s="88">
        <v>-837753.34000000055</v>
      </c>
      <c r="D67" s="88">
        <v>342198.47000000003</v>
      </c>
      <c r="E67" s="89">
        <v>-495554.87000000052</v>
      </c>
      <c r="F67" s="88">
        <v>-2812739.0899999994</v>
      </c>
      <c r="G67" s="88">
        <v>627336.81999999995</v>
      </c>
      <c r="H67" s="90">
        <v>-2185402.2699999996</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3"/>
  <sheetViews>
    <sheetView topLeftCell="A34" zoomScaleNormal="100" workbookViewId="0">
      <selection activeCell="C7" sqref="C7:H53"/>
    </sheetView>
  </sheetViews>
  <sheetFormatPr defaultColWidth="9.109375" defaultRowHeight="13.8"/>
  <cols>
    <col min="1" max="1" width="9.5546875" style="5" bestFit="1" customWidth="1"/>
    <col min="2" max="2" width="72.33203125" style="5" customWidth="1"/>
    <col min="3" max="8" width="12.6640625" style="5" customWidth="1"/>
    <col min="9" max="16384" width="9.109375" style="5"/>
  </cols>
  <sheetData>
    <row r="1" spans="1:8">
      <c r="A1" s="2" t="s">
        <v>31</v>
      </c>
      <c r="B1" s="3" t="s">
        <v>427</v>
      </c>
    </row>
    <row r="2" spans="1:8">
      <c r="A2" s="2" t="s">
        <v>32</v>
      </c>
      <c r="B2" s="424">
        <v>43100</v>
      </c>
    </row>
    <row r="3" spans="1:8">
      <c r="A3" s="4"/>
    </row>
    <row r="4" spans="1:8" ht="14.4" thickBot="1">
      <c r="A4" s="4" t="s">
        <v>75</v>
      </c>
      <c r="B4" s="4"/>
      <c r="C4" s="244"/>
      <c r="D4" s="244"/>
      <c r="E4" s="244"/>
      <c r="F4" s="245"/>
      <c r="G4" s="245"/>
      <c r="H4" s="246" t="s">
        <v>74</v>
      </c>
    </row>
    <row r="5" spans="1:8">
      <c r="A5" s="459" t="s">
        <v>7</v>
      </c>
      <c r="B5" s="461" t="s">
        <v>351</v>
      </c>
      <c r="C5" s="455" t="s">
        <v>69</v>
      </c>
      <c r="D5" s="456"/>
      <c r="E5" s="457"/>
      <c r="F5" s="455" t="s">
        <v>73</v>
      </c>
      <c r="G5" s="456"/>
      <c r="H5" s="458"/>
    </row>
    <row r="6" spans="1:8">
      <c r="A6" s="460"/>
      <c r="B6" s="462"/>
      <c r="C6" s="37" t="s">
        <v>298</v>
      </c>
      <c r="D6" s="37" t="s">
        <v>124</v>
      </c>
      <c r="E6" s="37" t="s">
        <v>111</v>
      </c>
      <c r="F6" s="37" t="s">
        <v>298</v>
      </c>
      <c r="G6" s="37" t="s">
        <v>124</v>
      </c>
      <c r="H6" s="38" t="s">
        <v>111</v>
      </c>
    </row>
    <row r="7" spans="1:8" s="21" customFormat="1">
      <c r="A7" s="247">
        <v>1</v>
      </c>
      <c r="B7" s="248" t="s">
        <v>385</v>
      </c>
      <c r="C7" s="43"/>
      <c r="D7" s="43"/>
      <c r="E7" s="249">
        <v>0</v>
      </c>
      <c r="F7" s="43"/>
      <c r="G7" s="43"/>
      <c r="H7" s="44">
        <v>0</v>
      </c>
    </row>
    <row r="8" spans="1:8" s="21" customFormat="1">
      <c r="A8" s="247">
        <v>1.1000000000000001</v>
      </c>
      <c r="B8" s="303" t="s">
        <v>316</v>
      </c>
      <c r="C8" s="43">
        <v>16720</v>
      </c>
      <c r="D8" s="43">
        <v>25922</v>
      </c>
      <c r="E8" s="249">
        <v>42642</v>
      </c>
      <c r="F8" s="43">
        <v>23499.5</v>
      </c>
      <c r="G8" s="43"/>
      <c r="H8" s="44">
        <v>23499.5</v>
      </c>
    </row>
    <row r="9" spans="1:8" s="21" customFormat="1">
      <c r="A9" s="247">
        <v>1.2</v>
      </c>
      <c r="B9" s="303" t="s">
        <v>317</v>
      </c>
      <c r="C9" s="43"/>
      <c r="D9" s="43"/>
      <c r="E9" s="249">
        <v>0</v>
      </c>
      <c r="F9" s="43"/>
      <c r="G9" s="43"/>
      <c r="H9" s="44">
        <v>0</v>
      </c>
    </row>
    <row r="10" spans="1:8" s="21" customFormat="1">
      <c r="A10" s="247">
        <v>1.3</v>
      </c>
      <c r="B10" s="303" t="s">
        <v>318</v>
      </c>
      <c r="C10" s="43">
        <v>91299.4</v>
      </c>
      <c r="D10" s="43">
        <v>25922</v>
      </c>
      <c r="E10" s="249">
        <v>117221.4</v>
      </c>
      <c r="F10" s="43">
        <v>162152.65</v>
      </c>
      <c r="G10" s="43">
        <v>39702</v>
      </c>
      <c r="H10" s="44">
        <v>201854.65</v>
      </c>
    </row>
    <row r="11" spans="1:8" s="21" customFormat="1">
      <c r="A11" s="247">
        <v>1.4</v>
      </c>
      <c r="B11" s="303" t="s">
        <v>299</v>
      </c>
      <c r="C11" s="43"/>
      <c r="D11" s="43"/>
      <c r="E11" s="249">
        <v>0</v>
      </c>
      <c r="F11" s="43"/>
      <c r="G11" s="43"/>
      <c r="H11" s="44">
        <v>0</v>
      </c>
    </row>
    <row r="12" spans="1:8" s="21" customFormat="1" ht="29.25" customHeight="1">
      <c r="A12" s="247">
        <v>2</v>
      </c>
      <c r="B12" s="251" t="s">
        <v>320</v>
      </c>
      <c r="C12" s="43"/>
      <c r="D12" s="43"/>
      <c r="E12" s="249">
        <v>0</v>
      </c>
      <c r="F12" s="43"/>
      <c r="G12" s="43"/>
      <c r="H12" s="44">
        <v>0</v>
      </c>
    </row>
    <row r="13" spans="1:8" s="21" customFormat="1" ht="19.95" customHeight="1">
      <c r="A13" s="247">
        <v>3</v>
      </c>
      <c r="B13" s="251" t="s">
        <v>319</v>
      </c>
      <c r="C13" s="43"/>
      <c r="D13" s="43"/>
      <c r="E13" s="249">
        <v>0</v>
      </c>
      <c r="F13" s="43"/>
      <c r="G13" s="43"/>
      <c r="H13" s="44">
        <v>0</v>
      </c>
    </row>
    <row r="14" spans="1:8" s="21" customFormat="1">
      <c r="A14" s="247">
        <v>3.1</v>
      </c>
      <c r="B14" s="304" t="s">
        <v>300</v>
      </c>
      <c r="C14" s="43"/>
      <c r="D14" s="43"/>
      <c r="E14" s="249">
        <v>0</v>
      </c>
      <c r="F14" s="43">
        <v>9500000</v>
      </c>
      <c r="G14" s="43"/>
      <c r="H14" s="44">
        <v>9500000</v>
      </c>
    </row>
    <row r="15" spans="1:8" s="21" customFormat="1">
      <c r="A15" s="247">
        <v>3.2</v>
      </c>
      <c r="B15" s="304" t="s">
        <v>301</v>
      </c>
      <c r="C15" s="43"/>
      <c r="D15" s="43"/>
      <c r="E15" s="249">
        <v>0</v>
      </c>
      <c r="F15" s="43"/>
      <c r="G15" s="43"/>
      <c r="H15" s="44">
        <v>0</v>
      </c>
    </row>
    <row r="16" spans="1:8" s="21" customFormat="1">
      <c r="A16" s="247">
        <v>4</v>
      </c>
      <c r="B16" s="307" t="s">
        <v>330</v>
      </c>
      <c r="C16" s="43"/>
      <c r="D16" s="43"/>
      <c r="E16" s="249">
        <v>0</v>
      </c>
      <c r="F16" s="43"/>
      <c r="G16" s="43"/>
      <c r="H16" s="44">
        <v>0</v>
      </c>
    </row>
    <row r="17" spans="1:8" s="21" customFormat="1">
      <c r="A17" s="247">
        <v>4.0999999999999996</v>
      </c>
      <c r="B17" s="304" t="s">
        <v>321</v>
      </c>
      <c r="C17" s="43">
        <v>15500</v>
      </c>
      <c r="D17" s="43">
        <v>4111488.42</v>
      </c>
      <c r="E17" s="249">
        <v>4126988.42</v>
      </c>
      <c r="F17" s="43">
        <v>5061031.9000000004</v>
      </c>
      <c r="G17" s="43">
        <v>26958452.039999999</v>
      </c>
      <c r="H17" s="44">
        <v>32019483.939999998</v>
      </c>
    </row>
    <row r="18" spans="1:8" s="21" customFormat="1">
      <c r="A18" s="247">
        <v>4.2</v>
      </c>
      <c r="B18" s="304" t="s">
        <v>315</v>
      </c>
      <c r="C18" s="43"/>
      <c r="D18" s="43"/>
      <c r="E18" s="249">
        <v>0</v>
      </c>
      <c r="F18" s="43"/>
      <c r="G18" s="43"/>
      <c r="H18" s="44">
        <v>0</v>
      </c>
    </row>
    <row r="19" spans="1:8" s="21" customFormat="1">
      <c r="A19" s="247">
        <v>5</v>
      </c>
      <c r="B19" s="251" t="s">
        <v>329</v>
      </c>
      <c r="C19" s="43"/>
      <c r="D19" s="43"/>
      <c r="E19" s="249">
        <v>0</v>
      </c>
      <c r="F19" s="43"/>
      <c r="G19" s="43"/>
      <c r="H19" s="44">
        <v>0</v>
      </c>
    </row>
    <row r="20" spans="1:8" s="21" customFormat="1">
      <c r="A20" s="247">
        <v>5.0999999999999996</v>
      </c>
      <c r="B20" s="305" t="s">
        <v>304</v>
      </c>
      <c r="C20" s="43">
        <v>17520</v>
      </c>
      <c r="D20" s="43">
        <v>31106.400000000001</v>
      </c>
      <c r="E20" s="249">
        <v>48626.400000000001</v>
      </c>
      <c r="F20" s="43">
        <v>24820</v>
      </c>
      <c r="G20" s="43">
        <v>0</v>
      </c>
      <c r="H20" s="44">
        <v>24820</v>
      </c>
    </row>
    <row r="21" spans="1:8" s="21" customFormat="1">
      <c r="A21" s="247">
        <v>5.2</v>
      </c>
      <c r="B21" s="305" t="s">
        <v>303</v>
      </c>
      <c r="C21" s="43"/>
      <c r="D21" s="43"/>
      <c r="E21" s="249">
        <v>0</v>
      </c>
      <c r="F21" s="43"/>
      <c r="G21" s="43"/>
      <c r="H21" s="44">
        <v>0</v>
      </c>
    </row>
    <row r="22" spans="1:8" s="21" customFormat="1">
      <c r="A22" s="247">
        <v>5.3</v>
      </c>
      <c r="B22" s="305" t="s">
        <v>302</v>
      </c>
      <c r="C22" s="43"/>
      <c r="D22" s="43"/>
      <c r="E22" s="249">
        <v>0</v>
      </c>
      <c r="F22" s="43"/>
      <c r="G22" s="43"/>
      <c r="H22" s="44">
        <v>0</v>
      </c>
    </row>
    <row r="23" spans="1:8" s="21" customFormat="1">
      <c r="A23" s="247" t="s">
        <v>16</v>
      </c>
      <c r="B23" s="252" t="s">
        <v>76</v>
      </c>
      <c r="C23" s="43"/>
      <c r="D23" s="43">
        <v>9803700.4000000004</v>
      </c>
      <c r="E23" s="249">
        <v>9803700.4000000004</v>
      </c>
      <c r="F23" s="43"/>
      <c r="G23" s="43">
        <v>11926480.800000001</v>
      </c>
      <c r="H23" s="44">
        <v>11926480.800000001</v>
      </c>
    </row>
    <row r="24" spans="1:8" s="21" customFormat="1">
      <c r="A24" s="247" t="s">
        <v>17</v>
      </c>
      <c r="B24" s="252" t="s">
        <v>77</v>
      </c>
      <c r="C24" s="43"/>
      <c r="D24" s="43">
        <v>2073759.99</v>
      </c>
      <c r="E24" s="249">
        <v>2073759.99</v>
      </c>
      <c r="F24" s="43"/>
      <c r="G24" s="43">
        <v>3423635.82</v>
      </c>
      <c r="H24" s="44">
        <v>3423635.82</v>
      </c>
    </row>
    <row r="25" spans="1:8" s="21" customFormat="1">
      <c r="A25" s="247" t="s">
        <v>18</v>
      </c>
      <c r="B25" s="252" t="s">
        <v>78</v>
      </c>
      <c r="C25" s="43"/>
      <c r="D25" s="43">
        <v>406975.4</v>
      </c>
      <c r="E25" s="249">
        <v>406975.4</v>
      </c>
      <c r="F25" s="43"/>
      <c r="G25" s="43">
        <v>485158.44</v>
      </c>
      <c r="H25" s="44">
        <v>485158.44</v>
      </c>
    </row>
    <row r="26" spans="1:8" s="21" customFormat="1">
      <c r="A26" s="247" t="s">
        <v>19</v>
      </c>
      <c r="B26" s="252" t="s">
        <v>79</v>
      </c>
      <c r="C26" s="43"/>
      <c r="D26" s="43">
        <v>2956404.1</v>
      </c>
      <c r="E26" s="249">
        <v>2956404.1</v>
      </c>
      <c r="F26" s="43"/>
      <c r="G26" s="43">
        <v>3530460.65</v>
      </c>
      <c r="H26" s="44">
        <v>3530460.65</v>
      </c>
    </row>
    <row r="27" spans="1:8" s="21" customFormat="1">
      <c r="A27" s="247" t="s">
        <v>20</v>
      </c>
      <c r="B27" s="252" t="s">
        <v>80</v>
      </c>
      <c r="C27" s="43"/>
      <c r="D27" s="43"/>
      <c r="E27" s="249">
        <v>0</v>
      </c>
      <c r="F27" s="43"/>
      <c r="G27" s="43"/>
      <c r="H27" s="44">
        <v>0</v>
      </c>
    </row>
    <row r="28" spans="1:8" s="21" customFormat="1">
      <c r="A28" s="247">
        <v>5.4</v>
      </c>
      <c r="B28" s="305" t="s">
        <v>305</v>
      </c>
      <c r="C28" s="43"/>
      <c r="D28" s="43">
        <v>76988.34</v>
      </c>
      <c r="E28" s="249">
        <v>76988.34</v>
      </c>
      <c r="F28" s="43"/>
      <c r="G28" s="43">
        <v>244749.59</v>
      </c>
      <c r="H28" s="44">
        <v>244749.59</v>
      </c>
    </row>
    <row r="29" spans="1:8" s="21" customFormat="1">
      <c r="A29" s="247">
        <v>5.5</v>
      </c>
      <c r="B29" s="305" t="s">
        <v>306</v>
      </c>
      <c r="C29" s="43"/>
      <c r="D29" s="43"/>
      <c r="E29" s="249">
        <v>0</v>
      </c>
      <c r="F29" s="43"/>
      <c r="G29" s="43"/>
      <c r="H29" s="44">
        <v>0</v>
      </c>
    </row>
    <row r="30" spans="1:8" s="21" customFormat="1">
      <c r="A30" s="247">
        <v>5.6</v>
      </c>
      <c r="B30" s="305" t="s">
        <v>307</v>
      </c>
      <c r="C30" s="43"/>
      <c r="D30" s="43"/>
      <c r="E30" s="249">
        <v>0</v>
      </c>
      <c r="F30" s="43"/>
      <c r="G30" s="43"/>
      <c r="H30" s="44">
        <v>0</v>
      </c>
    </row>
    <row r="31" spans="1:8" s="21" customFormat="1">
      <c r="A31" s="247">
        <v>5.7</v>
      </c>
      <c r="B31" s="305" t="s">
        <v>80</v>
      </c>
      <c r="C31" s="43"/>
      <c r="D31" s="43">
        <v>699894</v>
      </c>
      <c r="E31" s="249">
        <v>699894</v>
      </c>
      <c r="F31" s="43"/>
      <c r="G31" s="43">
        <v>1871287.6</v>
      </c>
      <c r="H31" s="44">
        <v>1871287.6</v>
      </c>
    </row>
    <row r="32" spans="1:8" s="21" customFormat="1">
      <c r="A32" s="247">
        <v>6</v>
      </c>
      <c r="B32" s="251" t="s">
        <v>335</v>
      </c>
      <c r="C32" s="43"/>
      <c r="D32" s="43"/>
      <c r="E32" s="249">
        <v>0</v>
      </c>
      <c r="F32" s="43"/>
      <c r="G32" s="43"/>
      <c r="H32" s="44">
        <v>0</v>
      </c>
    </row>
    <row r="33" spans="1:8" s="21" customFormat="1">
      <c r="A33" s="247">
        <v>6.1</v>
      </c>
      <c r="B33" s="306" t="s">
        <v>325</v>
      </c>
      <c r="C33" s="43">
        <v>0</v>
      </c>
      <c r="D33" s="43">
        <v>1814540</v>
      </c>
      <c r="E33" s="249">
        <v>1814540</v>
      </c>
      <c r="F33" s="43">
        <v>1886900</v>
      </c>
      <c r="G33" s="43">
        <v>1323400</v>
      </c>
      <c r="H33" s="44">
        <v>3210300</v>
      </c>
    </row>
    <row r="34" spans="1:8" s="21" customFormat="1">
      <c r="A34" s="247">
        <v>6.2</v>
      </c>
      <c r="B34" s="306" t="s">
        <v>326</v>
      </c>
      <c r="C34" s="43">
        <v>1820000</v>
      </c>
      <c r="D34" s="43">
        <v>0</v>
      </c>
      <c r="E34" s="249">
        <v>1820000</v>
      </c>
      <c r="F34" s="43">
        <v>1335150</v>
      </c>
      <c r="G34" s="43">
        <v>1852760</v>
      </c>
      <c r="H34" s="44">
        <v>3187910</v>
      </c>
    </row>
    <row r="35" spans="1:8" s="21" customFormat="1">
      <c r="A35" s="247">
        <v>6.3</v>
      </c>
      <c r="B35" s="306" t="s">
        <v>322</v>
      </c>
      <c r="C35" s="43"/>
      <c r="D35" s="43"/>
      <c r="E35" s="249">
        <v>0</v>
      </c>
      <c r="F35" s="43"/>
      <c r="G35" s="43"/>
      <c r="H35" s="44">
        <v>0</v>
      </c>
    </row>
    <row r="36" spans="1:8" s="21" customFormat="1">
      <c r="A36" s="247">
        <v>6.4</v>
      </c>
      <c r="B36" s="306" t="s">
        <v>323</v>
      </c>
      <c r="C36" s="43"/>
      <c r="D36" s="43"/>
      <c r="E36" s="249">
        <v>0</v>
      </c>
      <c r="F36" s="43"/>
      <c r="G36" s="43"/>
      <c r="H36" s="44">
        <v>0</v>
      </c>
    </row>
    <row r="37" spans="1:8" s="21" customFormat="1">
      <c r="A37" s="247">
        <v>6.5</v>
      </c>
      <c r="B37" s="306" t="s">
        <v>324</v>
      </c>
      <c r="C37" s="43"/>
      <c r="D37" s="43"/>
      <c r="E37" s="249">
        <v>0</v>
      </c>
      <c r="F37" s="43"/>
      <c r="G37" s="43"/>
      <c r="H37" s="44">
        <v>0</v>
      </c>
    </row>
    <row r="38" spans="1:8" s="21" customFormat="1">
      <c r="A38" s="247">
        <v>6.6</v>
      </c>
      <c r="B38" s="306" t="s">
        <v>327</v>
      </c>
      <c r="C38" s="43"/>
      <c r="D38" s="43"/>
      <c r="E38" s="249">
        <v>0</v>
      </c>
      <c r="F38" s="43"/>
      <c r="G38" s="43"/>
      <c r="H38" s="44">
        <v>0</v>
      </c>
    </row>
    <row r="39" spans="1:8" s="21" customFormat="1">
      <c r="A39" s="247">
        <v>6.7</v>
      </c>
      <c r="B39" s="306" t="s">
        <v>328</v>
      </c>
      <c r="C39" s="43"/>
      <c r="D39" s="43"/>
      <c r="E39" s="249">
        <v>0</v>
      </c>
      <c r="F39" s="43"/>
      <c r="G39" s="43"/>
      <c r="H39" s="44">
        <v>0</v>
      </c>
    </row>
    <row r="40" spans="1:8" s="21" customFormat="1">
      <c r="A40" s="247">
        <v>7</v>
      </c>
      <c r="B40" s="251" t="s">
        <v>331</v>
      </c>
      <c r="C40" s="43"/>
      <c r="D40" s="43"/>
      <c r="E40" s="249">
        <v>0</v>
      </c>
      <c r="F40" s="43"/>
      <c r="G40" s="43"/>
      <c r="H40" s="44">
        <v>0</v>
      </c>
    </row>
    <row r="41" spans="1:8" s="21" customFormat="1">
      <c r="A41" s="247">
        <v>7.1</v>
      </c>
      <c r="B41" s="250" t="s">
        <v>332</v>
      </c>
      <c r="C41" s="43">
        <v>0</v>
      </c>
      <c r="D41" s="43">
        <v>52952.87</v>
      </c>
      <c r="E41" s="249">
        <v>52952.87</v>
      </c>
      <c r="F41" s="43">
        <v>0</v>
      </c>
      <c r="G41" s="43">
        <v>5590</v>
      </c>
      <c r="H41" s="44">
        <v>5590</v>
      </c>
    </row>
    <row r="42" spans="1:8" s="21" customFormat="1" ht="26.4">
      <c r="A42" s="247">
        <v>7.2</v>
      </c>
      <c r="B42" s="250" t="s">
        <v>333</v>
      </c>
      <c r="C42" s="43">
        <v>1393631</v>
      </c>
      <c r="D42" s="43">
        <v>2394513</v>
      </c>
      <c r="E42" s="249">
        <v>3788144</v>
      </c>
      <c r="F42" s="43">
        <v>1175235</v>
      </c>
      <c r="G42" s="43">
        <v>2417330</v>
      </c>
      <c r="H42" s="44">
        <v>3592565</v>
      </c>
    </row>
    <row r="43" spans="1:8" s="21" customFormat="1" ht="26.4">
      <c r="A43" s="247">
        <v>7.3</v>
      </c>
      <c r="B43" s="250" t="s">
        <v>336</v>
      </c>
      <c r="C43" s="43">
        <v>1382869</v>
      </c>
      <c r="D43" s="43">
        <v>3786987</v>
      </c>
      <c r="E43" s="249">
        <v>5169856</v>
      </c>
      <c r="F43" s="43">
        <v>928592</v>
      </c>
      <c r="G43" s="43">
        <v>4206648</v>
      </c>
      <c r="H43" s="44">
        <v>5135240</v>
      </c>
    </row>
    <row r="44" spans="1:8" s="21" customFormat="1" ht="26.4">
      <c r="A44" s="247">
        <v>7.4</v>
      </c>
      <c r="B44" s="250" t="s">
        <v>337</v>
      </c>
      <c r="C44" s="43">
        <v>1284982</v>
      </c>
      <c r="D44" s="43">
        <v>1055987</v>
      </c>
      <c r="E44" s="249">
        <v>2340969</v>
      </c>
      <c r="F44" s="43">
        <v>1398117</v>
      </c>
      <c r="G44" s="43">
        <v>2394513</v>
      </c>
      <c r="H44" s="44">
        <v>3792630</v>
      </c>
    </row>
    <row r="45" spans="1:8" s="21" customFormat="1">
      <c r="A45" s="247">
        <v>8</v>
      </c>
      <c r="B45" s="251" t="s">
        <v>314</v>
      </c>
      <c r="C45" s="43"/>
      <c r="D45" s="43"/>
      <c r="E45" s="249">
        <v>0</v>
      </c>
      <c r="F45" s="43"/>
      <c r="G45" s="43"/>
      <c r="H45" s="44">
        <v>0</v>
      </c>
    </row>
    <row r="46" spans="1:8" s="21" customFormat="1">
      <c r="A46" s="247">
        <v>8.1</v>
      </c>
      <c r="B46" s="304" t="s">
        <v>338</v>
      </c>
      <c r="C46" s="43"/>
      <c r="D46" s="43"/>
      <c r="E46" s="249">
        <v>0</v>
      </c>
      <c r="F46" s="43"/>
      <c r="G46" s="43"/>
      <c r="H46" s="44">
        <v>0</v>
      </c>
    </row>
    <row r="47" spans="1:8" s="21" customFormat="1">
      <c r="A47" s="247">
        <v>8.1999999999999993</v>
      </c>
      <c r="B47" s="304" t="s">
        <v>339</v>
      </c>
      <c r="C47" s="43"/>
      <c r="D47" s="43"/>
      <c r="E47" s="249">
        <v>0</v>
      </c>
      <c r="F47" s="43"/>
      <c r="G47" s="43"/>
      <c r="H47" s="44">
        <v>0</v>
      </c>
    </row>
    <row r="48" spans="1:8" s="21" customFormat="1">
      <c r="A48" s="247">
        <v>8.3000000000000007</v>
      </c>
      <c r="B48" s="304" t="s">
        <v>340</v>
      </c>
      <c r="C48" s="43"/>
      <c r="D48" s="43"/>
      <c r="E48" s="249">
        <v>0</v>
      </c>
      <c r="F48" s="43"/>
      <c r="G48" s="43"/>
      <c r="H48" s="44">
        <v>0</v>
      </c>
    </row>
    <row r="49" spans="1:8" s="21" customFormat="1">
      <c r="A49" s="247">
        <v>8.4</v>
      </c>
      <c r="B49" s="304" t="s">
        <v>341</v>
      </c>
      <c r="C49" s="43"/>
      <c r="D49" s="43"/>
      <c r="E49" s="249">
        <v>0</v>
      </c>
      <c r="F49" s="43"/>
      <c r="G49" s="43"/>
      <c r="H49" s="44">
        <v>0</v>
      </c>
    </row>
    <row r="50" spans="1:8" s="21" customFormat="1">
      <c r="A50" s="247">
        <v>8.5</v>
      </c>
      <c r="B50" s="304" t="s">
        <v>342</v>
      </c>
      <c r="C50" s="43"/>
      <c r="D50" s="43"/>
      <c r="E50" s="249">
        <v>0</v>
      </c>
      <c r="F50" s="43"/>
      <c r="G50" s="43"/>
      <c r="H50" s="44">
        <v>0</v>
      </c>
    </row>
    <row r="51" spans="1:8" s="21" customFormat="1">
      <c r="A51" s="247">
        <v>8.6</v>
      </c>
      <c r="B51" s="304" t="s">
        <v>343</v>
      </c>
      <c r="C51" s="43"/>
      <c r="D51" s="43"/>
      <c r="E51" s="249">
        <v>0</v>
      </c>
      <c r="F51" s="43"/>
      <c r="G51" s="43"/>
      <c r="H51" s="44">
        <v>0</v>
      </c>
    </row>
    <row r="52" spans="1:8" s="21" customFormat="1">
      <c r="A52" s="247">
        <v>8.6999999999999993</v>
      </c>
      <c r="B52" s="304" t="s">
        <v>344</v>
      </c>
      <c r="C52" s="43"/>
      <c r="D52" s="43"/>
      <c r="E52" s="249">
        <v>0</v>
      </c>
      <c r="F52" s="43"/>
      <c r="G52" s="43"/>
      <c r="H52" s="44">
        <v>0</v>
      </c>
    </row>
    <row r="53" spans="1:8" s="21" customFormat="1" ht="14.4" thickBot="1">
      <c r="A53" s="253">
        <v>9</v>
      </c>
      <c r="B53" s="254" t="s">
        <v>334</v>
      </c>
      <c r="C53" s="255"/>
      <c r="D53" s="255"/>
      <c r="E53" s="256">
        <v>0</v>
      </c>
      <c r="F53" s="255"/>
      <c r="G53" s="255"/>
      <c r="H53" s="55">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pane xSplit="1" ySplit="4" topLeftCell="B5" activePane="bottomRight" state="frozen"/>
      <selection activeCell="B9" sqref="B9"/>
      <selection pane="topRight" activeCell="B9" sqref="B9"/>
      <selection pane="bottomLeft" activeCell="B9" sqref="B9"/>
      <selection pane="bottomRight" activeCell="B20" sqref="B20"/>
    </sheetView>
  </sheetViews>
  <sheetFormatPr defaultColWidth="9.109375" defaultRowHeight="13.2"/>
  <cols>
    <col min="1" max="1" width="9.5546875" style="4" bestFit="1" customWidth="1"/>
    <col min="2" max="2" width="93.5546875" style="4" customWidth="1"/>
    <col min="3" max="4" width="12.6640625" style="4" customWidth="1"/>
    <col min="5" max="11" width="9.6640625" style="57" customWidth="1"/>
    <col min="12" max="16384" width="9.109375" style="57"/>
  </cols>
  <sheetData>
    <row r="1" spans="1:8">
      <c r="A1" s="2" t="s">
        <v>31</v>
      </c>
      <c r="B1" s="3" t="s">
        <v>427</v>
      </c>
      <c r="C1" s="3"/>
    </row>
    <row r="2" spans="1:8">
      <c r="A2" s="2" t="s">
        <v>32</v>
      </c>
      <c r="B2" s="424">
        <v>43100</v>
      </c>
      <c r="C2" s="6"/>
      <c r="D2" s="7"/>
      <c r="E2" s="91"/>
      <c r="F2" s="91"/>
      <c r="G2" s="91"/>
      <c r="H2" s="91"/>
    </row>
    <row r="3" spans="1:8">
      <c r="A3" s="2"/>
      <c r="B3" s="3"/>
      <c r="C3" s="6"/>
      <c r="D3" s="7"/>
      <c r="E3" s="91"/>
      <c r="F3" s="91"/>
      <c r="G3" s="91"/>
      <c r="H3" s="91"/>
    </row>
    <row r="4" spans="1:8" ht="15" customHeight="1" thickBot="1">
      <c r="A4" s="7" t="s">
        <v>207</v>
      </c>
      <c r="B4" s="190" t="s">
        <v>308</v>
      </c>
      <c r="D4" s="92" t="s">
        <v>74</v>
      </c>
    </row>
    <row r="5" spans="1:8" ht="15" customHeight="1">
      <c r="A5" s="289" t="s">
        <v>7</v>
      </c>
      <c r="B5" s="290"/>
      <c r="C5" s="413" t="s">
        <v>431</v>
      </c>
      <c r="D5" s="414" t="s">
        <v>432</v>
      </c>
    </row>
    <row r="6" spans="1:8" ht="15" customHeight="1">
      <c r="A6" s="93">
        <v>1</v>
      </c>
      <c r="B6" s="403" t="s">
        <v>312</v>
      </c>
      <c r="C6" s="406">
        <v>37782647.886800006</v>
      </c>
      <c r="D6" s="407">
        <v>30213277.0515</v>
      </c>
    </row>
    <row r="7" spans="1:8" ht="15" customHeight="1">
      <c r="A7" s="93">
        <v>1.1000000000000001</v>
      </c>
      <c r="B7" s="403" t="s">
        <v>206</v>
      </c>
      <c r="C7" s="408">
        <v>37703605.886800006</v>
      </c>
      <c r="D7" s="409">
        <v>28142765.544</v>
      </c>
    </row>
    <row r="8" spans="1:8">
      <c r="A8" s="93" t="s">
        <v>15</v>
      </c>
      <c r="B8" s="403" t="s">
        <v>205</v>
      </c>
      <c r="C8" s="408"/>
      <c r="D8" s="409"/>
    </row>
    <row r="9" spans="1:8" ht="15" customHeight="1">
      <c r="A9" s="93">
        <v>1.2</v>
      </c>
      <c r="B9" s="404" t="s">
        <v>204</v>
      </c>
      <c r="C9" s="408">
        <v>42642</v>
      </c>
      <c r="D9" s="409">
        <v>42837</v>
      </c>
    </row>
    <row r="10" spans="1:8" ht="15" customHeight="1">
      <c r="A10" s="93">
        <v>1.3</v>
      </c>
      <c r="B10" s="405" t="s">
        <v>414</v>
      </c>
      <c r="C10" s="415"/>
      <c r="D10" s="409">
        <v>2027674.5075000001</v>
      </c>
    </row>
    <row r="11" spans="1:8" ht="15" customHeight="1">
      <c r="A11" s="93">
        <v>1.4</v>
      </c>
      <c r="B11" s="403" t="s">
        <v>29</v>
      </c>
      <c r="C11" s="410">
        <v>36400</v>
      </c>
      <c r="D11" s="409">
        <v>0</v>
      </c>
    </row>
    <row r="12" spans="1:8" ht="15" customHeight="1">
      <c r="A12" s="93">
        <v>2</v>
      </c>
      <c r="B12" s="403" t="s">
        <v>309</v>
      </c>
      <c r="C12" s="408">
        <v>160549.91209500012</v>
      </c>
      <c r="D12" s="409">
        <v>1375115.1080079998</v>
      </c>
    </row>
    <row r="13" spans="1:8" ht="15" customHeight="1">
      <c r="A13" s="93">
        <v>3</v>
      </c>
      <c r="B13" s="403" t="s">
        <v>310</v>
      </c>
      <c r="C13" s="410">
        <v>10965666.387500001</v>
      </c>
      <c r="D13" s="409">
        <v>8354793.438095239</v>
      </c>
    </row>
    <row r="14" spans="1:8" ht="15" customHeight="1" thickBot="1">
      <c r="A14" s="95">
        <v>4</v>
      </c>
      <c r="B14" s="96" t="s">
        <v>311</v>
      </c>
      <c r="C14" s="411">
        <v>48908864.186395012</v>
      </c>
      <c r="D14" s="412">
        <v>39943185.597603239</v>
      </c>
    </row>
    <row r="15" spans="1:8">
      <c r="B15" s="99"/>
    </row>
    <row r="16" spans="1:8">
      <c r="B16" s="100"/>
    </row>
    <row r="17" spans="1:4" ht="39.6">
      <c r="B17" s="100" t="s">
        <v>415</v>
      </c>
    </row>
    <row r="18" spans="1:4" ht="10.199999999999999">
      <c r="A18" s="57"/>
      <c r="B18" s="57" t="s">
        <v>413</v>
      </c>
      <c r="C18" s="57"/>
      <c r="D18" s="57"/>
    </row>
    <row r="19" spans="1:4" ht="10.199999999999999">
      <c r="A19" s="57"/>
      <c r="B19" s="57"/>
      <c r="C19" s="57"/>
      <c r="D19" s="57"/>
    </row>
    <row r="20" spans="1:4" ht="10.199999999999999">
      <c r="A20" s="57"/>
      <c r="B20" s="57"/>
      <c r="C20" s="57"/>
      <c r="D20" s="57"/>
    </row>
    <row r="21" spans="1:4" ht="10.199999999999999">
      <c r="A21" s="57"/>
      <c r="B21" s="57"/>
      <c r="C21" s="57"/>
      <c r="D21" s="57"/>
    </row>
    <row r="22" spans="1:4" ht="10.199999999999999">
      <c r="A22" s="57"/>
      <c r="B22" s="57"/>
      <c r="C22" s="57"/>
      <c r="D22" s="57"/>
    </row>
    <row r="23" spans="1:4" ht="10.199999999999999">
      <c r="A23" s="57"/>
      <c r="B23" s="57"/>
      <c r="C23" s="57"/>
      <c r="D23" s="57"/>
    </row>
    <row r="24" spans="1:4" ht="10.199999999999999">
      <c r="A24" s="57"/>
      <c r="B24" s="57"/>
      <c r="C24" s="57"/>
      <c r="D24" s="57"/>
    </row>
    <row r="25" spans="1:4" ht="10.199999999999999">
      <c r="A25" s="57"/>
      <c r="B25" s="57"/>
      <c r="C25" s="57"/>
      <c r="D25" s="57"/>
    </row>
    <row r="26" spans="1:4" ht="10.199999999999999">
      <c r="A26" s="57"/>
      <c r="B26" s="57"/>
      <c r="C26" s="57"/>
      <c r="D26" s="57"/>
    </row>
    <row r="27" spans="1:4" ht="10.199999999999999">
      <c r="A27" s="57"/>
      <c r="B27" s="57"/>
      <c r="C27" s="57"/>
      <c r="D27" s="57"/>
    </row>
    <row r="28" spans="1:4" ht="10.199999999999999">
      <c r="A28" s="57"/>
      <c r="B28" s="57"/>
      <c r="C28" s="57"/>
      <c r="D28" s="57"/>
    </row>
    <row r="29" spans="1:4" ht="10.199999999999999">
      <c r="A29" s="57"/>
      <c r="B29" s="57"/>
      <c r="C29" s="57"/>
      <c r="D29" s="57"/>
    </row>
    <row r="30" spans="1:4" ht="10.199999999999999">
      <c r="A30" s="57"/>
      <c r="B30" s="57"/>
      <c r="C30" s="57"/>
      <c r="D30" s="57"/>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zoomScaleNormal="100" workbookViewId="0">
      <pane xSplit="1" ySplit="4" topLeftCell="B17" activePane="bottomRight" state="frozen"/>
      <selection activeCell="B9" sqref="B9"/>
      <selection pane="topRight" activeCell="B9" sqref="B9"/>
      <selection pane="bottomLeft" activeCell="B9" sqref="B9"/>
      <selection pane="bottomRight" activeCell="C37" sqref="C37"/>
    </sheetView>
  </sheetViews>
  <sheetFormatPr defaultColWidth="9.109375" defaultRowHeight="13.8"/>
  <cols>
    <col min="1" max="1" width="9.5546875" style="4" bestFit="1" customWidth="1"/>
    <col min="2" max="2" width="90.44140625" style="4" bestFit="1" customWidth="1"/>
    <col min="3" max="3" width="9.109375" style="4"/>
    <col min="4" max="16384" width="9.109375" style="5"/>
  </cols>
  <sheetData>
    <row r="1" spans="1:8">
      <c r="A1" s="2" t="s">
        <v>31</v>
      </c>
      <c r="B1" s="3" t="s">
        <v>427</v>
      </c>
    </row>
    <row r="2" spans="1:8">
      <c r="A2" s="2" t="s">
        <v>32</v>
      </c>
      <c r="B2" s="424">
        <v>43100</v>
      </c>
    </row>
    <row r="4" spans="1:8" ht="16.5" customHeight="1" thickBot="1">
      <c r="A4" s="101" t="s">
        <v>81</v>
      </c>
      <c r="B4" s="102" t="s">
        <v>277</v>
      </c>
      <c r="C4" s="103"/>
    </row>
    <row r="5" spans="1:8" ht="14.4" thickBot="1">
      <c r="A5" s="104"/>
      <c r="B5" s="463" t="s">
        <v>82</v>
      </c>
      <c r="C5" s="464"/>
    </row>
    <row r="6" spans="1:8">
      <c r="A6" s="104">
        <v>1</v>
      </c>
      <c r="B6" s="440" t="s">
        <v>437</v>
      </c>
      <c r="C6" s="441"/>
    </row>
    <row r="7" spans="1:8">
      <c r="A7" s="105">
        <v>2</v>
      </c>
      <c r="B7" s="440" t="s">
        <v>438</v>
      </c>
      <c r="C7" s="441"/>
    </row>
    <row r="8" spans="1:8">
      <c r="A8" s="105">
        <v>3</v>
      </c>
      <c r="B8" s="440" t="s">
        <v>439</v>
      </c>
      <c r="C8" s="441"/>
    </row>
    <row r="9" spans="1:8">
      <c r="A9" s="105">
        <v>4</v>
      </c>
      <c r="B9" s="440" t="s">
        <v>440</v>
      </c>
      <c r="C9" s="441"/>
    </row>
    <row r="10" spans="1:8">
      <c r="A10" s="105">
        <v>5</v>
      </c>
      <c r="B10" s="440"/>
      <c r="C10" s="441"/>
    </row>
    <row r="11" spans="1:8">
      <c r="A11" s="105">
        <v>6</v>
      </c>
      <c r="B11" s="440"/>
      <c r="C11" s="441"/>
    </row>
    <row r="12" spans="1:8">
      <c r="A12" s="105">
        <v>7</v>
      </c>
      <c r="B12" s="440"/>
      <c r="C12" s="441"/>
      <c r="H12" s="106"/>
    </row>
    <row r="13" spans="1:8">
      <c r="A13" s="105">
        <v>8</v>
      </c>
      <c r="B13" s="440"/>
      <c r="C13" s="441"/>
    </row>
    <row r="14" spans="1:8">
      <c r="A14" s="105">
        <v>9</v>
      </c>
      <c r="B14" s="440"/>
      <c r="C14" s="441"/>
    </row>
    <row r="15" spans="1:8">
      <c r="A15" s="105">
        <v>10</v>
      </c>
      <c r="B15" s="440"/>
      <c r="C15" s="441"/>
    </row>
    <row r="16" spans="1:8">
      <c r="A16" s="105"/>
      <c r="B16" s="440"/>
      <c r="C16" s="441"/>
    </row>
    <row r="17" spans="1:3">
      <c r="A17" s="105"/>
      <c r="B17" s="465" t="s">
        <v>83</v>
      </c>
      <c r="C17" s="466"/>
    </row>
    <row r="18" spans="1:3">
      <c r="A18" s="105">
        <v>1</v>
      </c>
      <c r="B18" s="440" t="s">
        <v>441</v>
      </c>
      <c r="C18" s="442"/>
    </row>
    <row r="19" spans="1:3">
      <c r="A19" s="105">
        <v>2</v>
      </c>
      <c r="B19" s="440" t="s">
        <v>442</v>
      </c>
      <c r="C19" s="442"/>
    </row>
    <row r="20" spans="1:3">
      <c r="A20" s="105">
        <v>3</v>
      </c>
      <c r="B20" s="440" t="s">
        <v>443</v>
      </c>
      <c r="C20" s="442"/>
    </row>
    <row r="21" spans="1:3">
      <c r="A21" s="105">
        <v>4</v>
      </c>
      <c r="B21" s="440"/>
      <c r="C21" s="442"/>
    </row>
    <row r="22" spans="1:3">
      <c r="A22" s="105">
        <v>5</v>
      </c>
      <c r="B22" s="440"/>
      <c r="C22" s="442"/>
    </row>
    <row r="23" spans="1:3">
      <c r="A23" s="105">
        <v>6</v>
      </c>
      <c r="B23" s="440"/>
      <c r="C23" s="442"/>
    </row>
    <row r="24" spans="1:3">
      <c r="A24" s="105">
        <v>7</v>
      </c>
      <c r="B24" s="440"/>
      <c r="C24" s="442"/>
    </row>
    <row r="25" spans="1:3">
      <c r="A25" s="105">
        <v>8</v>
      </c>
      <c r="B25" s="440"/>
      <c r="C25" s="442"/>
    </row>
    <row r="26" spans="1:3">
      <c r="A26" s="105">
        <v>9</v>
      </c>
      <c r="B26" s="440"/>
      <c r="C26" s="442"/>
    </row>
    <row r="27" spans="1:3" ht="15.75" customHeight="1">
      <c r="A27" s="105">
        <v>10</v>
      </c>
      <c r="B27" s="440"/>
      <c r="C27" s="442"/>
    </row>
    <row r="28" spans="1:3" ht="15.75" customHeight="1">
      <c r="A28" s="105"/>
      <c r="B28" s="440"/>
      <c r="C28" s="443"/>
    </row>
    <row r="29" spans="1:3" ht="30" customHeight="1">
      <c r="A29" s="105"/>
      <c r="B29" s="465" t="s">
        <v>84</v>
      </c>
      <c r="C29" s="466"/>
    </row>
    <row r="30" spans="1:3" ht="14.4">
      <c r="A30" s="105">
        <v>1</v>
      </c>
      <c r="B30" s="448" t="s">
        <v>444</v>
      </c>
      <c r="C30" s="445">
        <v>0.99987669999999995</v>
      </c>
    </row>
    <row r="31" spans="1:3" ht="15.75" customHeight="1">
      <c r="A31" s="105"/>
      <c r="B31" s="444"/>
      <c r="C31" s="445"/>
    </row>
    <row r="32" spans="1:3" ht="29.25" customHeight="1">
      <c r="A32" s="105"/>
      <c r="B32" s="465" t="s">
        <v>85</v>
      </c>
      <c r="C32" s="466"/>
    </row>
    <row r="33" spans="1:3" ht="14.4">
      <c r="A33" s="105">
        <v>1</v>
      </c>
      <c r="B33" s="440" t="s">
        <v>445</v>
      </c>
      <c r="C33" s="445">
        <v>0.99987669999999995</v>
      </c>
    </row>
    <row r="34" spans="1:3" ht="14.4">
      <c r="A34" s="446">
        <v>1.1000000000000001</v>
      </c>
      <c r="B34" s="447" t="s">
        <v>446</v>
      </c>
      <c r="C34" s="445">
        <v>0.61992355399999999</v>
      </c>
    </row>
    <row r="35" spans="1:3" ht="14.4">
      <c r="A35" s="446">
        <v>1.2</v>
      </c>
      <c r="B35" s="447" t="s">
        <v>447</v>
      </c>
      <c r="C35" s="445">
        <v>0.2849648595</v>
      </c>
    </row>
    <row r="36" spans="1:3" ht="14.4">
      <c r="A36" s="446">
        <v>1.3</v>
      </c>
      <c r="B36" s="447" t="s">
        <v>448</v>
      </c>
      <c r="C36" s="445">
        <v>9.4988286500000005E-2</v>
      </c>
    </row>
    <row r="37" spans="1:3" ht="14.4">
      <c r="A37" s="446"/>
      <c r="B37" s="447"/>
      <c r="C37" s="445"/>
    </row>
    <row r="38" spans="1:3" ht="14.4" thickBot="1">
      <c r="A38" s="107"/>
      <c r="B38" s="108"/>
      <c r="C38" s="109"/>
    </row>
  </sheetData>
  <mergeCells count="4">
    <mergeCell ref="B5:C5"/>
    <mergeCell ref="B17:C17"/>
    <mergeCell ref="B32:C32"/>
    <mergeCell ref="B29:C29"/>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zoomScale="90" zoomScaleNormal="90" workbookViewId="0">
      <pane xSplit="1" ySplit="5" topLeftCell="B6" activePane="bottomRight" state="frozen"/>
      <selection activeCell="B9" sqref="B9"/>
      <selection pane="topRight" activeCell="B9" sqref="B9"/>
      <selection pane="bottomLeft" activeCell="B9" sqref="B9"/>
      <selection pane="bottomRight" activeCell="C24" sqref="C24"/>
    </sheetView>
  </sheetViews>
  <sheetFormatPr defaultColWidth="9.109375" defaultRowHeight="13.8"/>
  <cols>
    <col min="1" max="1" width="9.5546875" style="4" bestFit="1" customWidth="1"/>
    <col min="2" max="2" width="47.5546875" style="4" customWidth="1"/>
    <col min="3" max="3" width="28" style="4" customWidth="1"/>
    <col min="4" max="4" width="22.44140625" style="4" customWidth="1"/>
    <col min="5" max="5" width="22.33203125" style="4" customWidth="1"/>
    <col min="6" max="6" width="12" style="5" bestFit="1" customWidth="1"/>
    <col min="7" max="7" width="12.5546875" style="5" bestFit="1" customWidth="1"/>
    <col min="8" max="16384" width="9.109375" style="5"/>
  </cols>
  <sheetData>
    <row r="1" spans="1:7">
      <c r="A1" s="339" t="s">
        <v>31</v>
      </c>
      <c r="B1" s="3" t="s">
        <v>427</v>
      </c>
      <c r="C1" s="123"/>
      <c r="D1" s="123"/>
      <c r="E1" s="123"/>
      <c r="F1" s="21"/>
    </row>
    <row r="2" spans="1:7" s="110" customFormat="1" ht="15.75" customHeight="1">
      <c r="A2" s="339" t="s">
        <v>32</v>
      </c>
      <c r="B2" s="424">
        <v>43100</v>
      </c>
    </row>
    <row r="3" spans="1:7" s="110" customFormat="1" ht="15.75" customHeight="1">
      <c r="A3" s="339"/>
    </row>
    <row r="4" spans="1:7" s="110" customFormat="1" ht="15.75" customHeight="1" thickBot="1">
      <c r="A4" s="340" t="s">
        <v>211</v>
      </c>
      <c r="B4" s="471" t="s">
        <v>358</v>
      </c>
      <c r="C4" s="472"/>
      <c r="D4" s="472"/>
      <c r="E4" s="472"/>
    </row>
    <row r="5" spans="1:7" s="114" customFormat="1" ht="17.399999999999999" customHeight="1">
      <c r="A5" s="269"/>
      <c r="B5" s="270"/>
      <c r="C5" s="112" t="s">
        <v>0</v>
      </c>
      <c r="D5" s="112" t="s">
        <v>1</v>
      </c>
      <c r="E5" s="113" t="s">
        <v>2</v>
      </c>
    </row>
    <row r="6" spans="1:7" s="21" customFormat="1" ht="14.4" customHeight="1">
      <c r="A6" s="341"/>
      <c r="B6" s="467" t="s">
        <v>365</v>
      </c>
      <c r="C6" s="467" t="s">
        <v>95</v>
      </c>
      <c r="D6" s="469" t="s">
        <v>210</v>
      </c>
      <c r="E6" s="470"/>
      <c r="G6" s="5"/>
    </row>
    <row r="7" spans="1:7" s="21" customFormat="1" ht="99.6" customHeight="1">
      <c r="A7" s="341"/>
      <c r="B7" s="468"/>
      <c r="C7" s="467"/>
      <c r="D7" s="393" t="s">
        <v>209</v>
      </c>
      <c r="E7" s="394" t="s">
        <v>366</v>
      </c>
      <c r="G7" s="5"/>
    </row>
    <row r="8" spans="1:7">
      <c r="A8" s="342">
        <v>1</v>
      </c>
      <c r="B8" s="395" t="s">
        <v>36</v>
      </c>
      <c r="C8" s="396">
        <v>3078593.4999999995</v>
      </c>
      <c r="D8" s="396"/>
      <c r="E8" s="397">
        <v>3078593.4999999995</v>
      </c>
      <c r="F8" s="21"/>
    </row>
    <row r="9" spans="1:7">
      <c r="A9" s="342">
        <v>2</v>
      </c>
      <c r="B9" s="395" t="s">
        <v>37</v>
      </c>
      <c r="C9" s="396">
        <v>2774250.2600000002</v>
      </c>
      <c r="D9" s="396"/>
      <c r="E9" s="397">
        <v>2774250.2600000002</v>
      </c>
      <c r="F9" s="21"/>
    </row>
    <row r="10" spans="1:7">
      <c r="A10" s="342">
        <v>3</v>
      </c>
      <c r="B10" s="395" t="s">
        <v>38</v>
      </c>
      <c r="C10" s="396">
        <v>12478364.32</v>
      </c>
      <c r="D10" s="396"/>
      <c r="E10" s="397">
        <v>12478364.32</v>
      </c>
      <c r="F10" s="21"/>
    </row>
    <row r="11" spans="1:7">
      <c r="A11" s="342">
        <v>4</v>
      </c>
      <c r="B11" s="395" t="s">
        <v>39</v>
      </c>
      <c r="C11" s="396"/>
      <c r="D11" s="396"/>
      <c r="E11" s="397">
        <v>0</v>
      </c>
      <c r="F11" s="21"/>
    </row>
    <row r="12" spans="1:7">
      <c r="A12" s="342">
        <v>5</v>
      </c>
      <c r="B12" s="395" t="s">
        <v>40</v>
      </c>
      <c r="C12" s="396">
        <v>9704474.25</v>
      </c>
      <c r="D12" s="396"/>
      <c r="E12" s="397">
        <v>9704474.25</v>
      </c>
      <c r="F12" s="21"/>
    </row>
    <row r="13" spans="1:7">
      <c r="A13" s="342">
        <v>6.1</v>
      </c>
      <c r="B13" s="398" t="s">
        <v>41</v>
      </c>
      <c r="C13" s="399">
        <v>7578056.4399999995</v>
      </c>
      <c r="D13" s="396"/>
      <c r="E13" s="397">
        <v>7578056.4399999995</v>
      </c>
      <c r="F13" s="21"/>
    </row>
    <row r="14" spans="1:7">
      <c r="A14" s="342">
        <v>6.2</v>
      </c>
      <c r="B14" s="400" t="s">
        <v>42</v>
      </c>
      <c r="C14" s="399">
        <v>-1345537.61</v>
      </c>
      <c r="D14" s="396"/>
      <c r="E14" s="397">
        <v>-1345537.61</v>
      </c>
      <c r="F14" s="21"/>
    </row>
    <row r="15" spans="1:7">
      <c r="A15" s="342">
        <v>6</v>
      </c>
      <c r="B15" s="395" t="s">
        <v>43</v>
      </c>
      <c r="C15" s="396">
        <v>6232518.8299999991</v>
      </c>
      <c r="D15" s="396"/>
      <c r="E15" s="397">
        <v>6232518.8299999991</v>
      </c>
      <c r="F15" s="21"/>
    </row>
    <row r="16" spans="1:7">
      <c r="A16" s="342">
        <v>7</v>
      </c>
      <c r="B16" s="395" t="s">
        <v>44</v>
      </c>
      <c r="C16" s="396">
        <v>624066.59000000008</v>
      </c>
      <c r="D16" s="396"/>
      <c r="E16" s="397">
        <v>624066.59000000008</v>
      </c>
      <c r="F16" s="21"/>
    </row>
    <row r="17" spans="1:7">
      <c r="A17" s="342">
        <v>8</v>
      </c>
      <c r="B17" s="395" t="s">
        <v>208</v>
      </c>
      <c r="C17" s="396">
        <v>1159038.8400000001</v>
      </c>
      <c r="D17" s="396"/>
      <c r="E17" s="397">
        <v>1159038.8400000001</v>
      </c>
      <c r="F17" s="343"/>
      <c r="G17" s="117"/>
    </row>
    <row r="18" spans="1:7">
      <c r="A18" s="342">
        <v>9</v>
      </c>
      <c r="B18" s="395" t="s">
        <v>45</v>
      </c>
      <c r="C18" s="396">
        <v>20000</v>
      </c>
      <c r="D18" s="396"/>
      <c r="E18" s="397">
        <v>20000</v>
      </c>
      <c r="F18" s="21"/>
      <c r="G18" s="117"/>
    </row>
    <row r="19" spans="1:7">
      <c r="A19" s="342">
        <v>10</v>
      </c>
      <c r="B19" s="395" t="s">
        <v>46</v>
      </c>
      <c r="C19" s="396">
        <v>15172670.59</v>
      </c>
      <c r="D19" s="396">
        <v>57306</v>
      </c>
      <c r="E19" s="397">
        <v>15115364.59</v>
      </c>
      <c r="F19" s="21"/>
      <c r="G19" s="117"/>
    </row>
    <row r="20" spans="1:7">
      <c r="A20" s="342">
        <v>11</v>
      </c>
      <c r="B20" s="395" t="s">
        <v>47</v>
      </c>
      <c r="C20" s="396">
        <v>1681053.9800000002</v>
      </c>
      <c r="D20" s="396"/>
      <c r="E20" s="397">
        <v>1681053.9800000002</v>
      </c>
      <c r="F20" s="21"/>
    </row>
    <row r="21" spans="1:7" ht="27" thickBot="1">
      <c r="A21" s="211"/>
      <c r="B21" s="344" t="s">
        <v>368</v>
      </c>
      <c r="C21" s="271">
        <f>SUM(C8:C12, C15:C20)</f>
        <v>52925031.160000004</v>
      </c>
      <c r="D21" s="271">
        <f>SUM(D8:D12, D15:D20)</f>
        <v>57306</v>
      </c>
      <c r="E21" s="401">
        <f>SUM(E8:E12, E15:E20)</f>
        <v>52867725.160000004</v>
      </c>
    </row>
    <row r="22" spans="1:7">
      <c r="A22" s="5"/>
      <c r="B22" s="5"/>
      <c r="C22" s="5"/>
      <c r="D22" s="5"/>
      <c r="E22" s="5"/>
    </row>
    <row r="23" spans="1:7">
      <c r="A23" s="5"/>
      <c r="B23" s="5"/>
      <c r="C23" s="5"/>
      <c r="D23" s="5"/>
      <c r="E23" s="5"/>
    </row>
    <row r="25" spans="1:7" s="4" customFormat="1">
      <c r="B25" s="118"/>
      <c r="F25" s="5"/>
      <c r="G25" s="5"/>
    </row>
    <row r="26" spans="1:7" s="4" customFormat="1">
      <c r="B26" s="118"/>
      <c r="F26" s="5"/>
      <c r="G26" s="5"/>
    </row>
    <row r="27" spans="1:7" s="4" customFormat="1">
      <c r="B27" s="118"/>
      <c r="F27" s="5"/>
      <c r="G27" s="5"/>
    </row>
    <row r="28" spans="1:7" s="4" customFormat="1">
      <c r="B28" s="118"/>
      <c r="F28" s="5"/>
      <c r="G28" s="5"/>
    </row>
    <row r="29" spans="1:7" s="4" customFormat="1">
      <c r="B29" s="118"/>
      <c r="F29" s="5"/>
      <c r="G29" s="5"/>
    </row>
    <row r="30" spans="1:7" s="4" customFormat="1">
      <c r="B30" s="118"/>
      <c r="F30" s="5"/>
      <c r="G30" s="5"/>
    </row>
    <row r="31" spans="1:7" s="4" customFormat="1">
      <c r="B31" s="118"/>
      <c r="F31" s="5"/>
      <c r="G31" s="5"/>
    </row>
    <row r="32" spans="1:7" s="4" customFormat="1">
      <c r="B32" s="118"/>
      <c r="F32" s="5"/>
      <c r="G32" s="5"/>
    </row>
    <row r="33" spans="2:7" s="4" customFormat="1">
      <c r="B33" s="118"/>
      <c r="F33" s="5"/>
      <c r="G33" s="5"/>
    </row>
    <row r="34" spans="2:7" s="4" customFormat="1">
      <c r="B34" s="118"/>
      <c r="F34" s="5"/>
      <c r="G34" s="5"/>
    </row>
    <row r="35" spans="2:7" s="4" customFormat="1">
      <c r="B35" s="118"/>
      <c r="F35" s="5"/>
      <c r="G35" s="5"/>
    </row>
    <row r="36" spans="2:7" s="4" customFormat="1">
      <c r="B36" s="118"/>
      <c r="F36" s="5"/>
      <c r="G36" s="5"/>
    </row>
    <row r="37" spans="2:7" s="4" customFormat="1">
      <c r="B37" s="118"/>
      <c r="F37" s="5"/>
      <c r="G37" s="5"/>
    </row>
  </sheetData>
  <mergeCells count="4">
    <mergeCell ref="B6:B7"/>
    <mergeCell ref="C6:C7"/>
    <mergeCell ref="D6:E6"/>
    <mergeCell ref="B4:E4"/>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pane xSplit="1" ySplit="4" topLeftCell="C5" activePane="bottomRight" state="frozen"/>
      <selection activeCell="B15" sqref="B15"/>
      <selection pane="topRight" activeCell="B15" sqref="B15"/>
      <selection pane="bottomLeft" activeCell="B15" sqref="B15"/>
      <selection pane="bottomRight" activeCell="C24" sqref="C24"/>
    </sheetView>
  </sheetViews>
  <sheetFormatPr defaultColWidth="9.109375" defaultRowHeight="13.2" outlineLevelRow="1"/>
  <cols>
    <col min="1" max="1" width="9.5546875" style="4" bestFit="1" customWidth="1"/>
    <col min="2" max="2" width="114.33203125" style="4" customWidth="1"/>
    <col min="3" max="3" width="18.88671875" style="4" customWidth="1"/>
    <col min="4" max="4" width="25.44140625" style="4" customWidth="1"/>
    <col min="5" max="5" width="24.33203125" style="4" customWidth="1"/>
    <col min="6" max="6" width="24" style="4" customWidth="1"/>
    <col min="7" max="7" width="10" style="4" bestFit="1" customWidth="1"/>
    <col min="8" max="8" width="12" style="4" bestFit="1" customWidth="1"/>
    <col min="9" max="9" width="12.5546875" style="4" bestFit="1" customWidth="1"/>
    <col min="10" max="16384" width="9.109375" style="4"/>
  </cols>
  <sheetData>
    <row r="1" spans="1:6">
      <c r="A1" s="2" t="s">
        <v>31</v>
      </c>
      <c r="B1" s="3" t="s">
        <v>427</v>
      </c>
    </row>
    <row r="2" spans="1:6" s="110" customFormat="1" ht="15.75" customHeight="1">
      <c r="A2" s="2" t="s">
        <v>32</v>
      </c>
      <c r="B2" s="424">
        <v>43100</v>
      </c>
      <c r="C2" s="4"/>
      <c r="D2" s="4"/>
      <c r="E2" s="4"/>
      <c r="F2" s="4"/>
    </row>
    <row r="3" spans="1:6" s="110" customFormat="1" ht="15.75" customHeight="1">
      <c r="C3" s="4"/>
      <c r="D3" s="4"/>
      <c r="E3" s="4"/>
      <c r="F3" s="4"/>
    </row>
    <row r="4" spans="1:6" s="110" customFormat="1" ht="13.8" thickBot="1">
      <c r="A4" s="110" t="s">
        <v>86</v>
      </c>
      <c r="B4" s="345" t="s">
        <v>345</v>
      </c>
      <c r="C4" s="111" t="s">
        <v>74</v>
      </c>
      <c r="D4" s="4"/>
      <c r="E4" s="4"/>
      <c r="F4" s="4"/>
    </row>
    <row r="5" spans="1:6">
      <c r="A5" s="276">
        <v>1</v>
      </c>
      <c r="B5" s="346" t="s">
        <v>367</v>
      </c>
      <c r="C5" s="277">
        <f>'7. LI1 '!E21</f>
        <v>52867725.160000004</v>
      </c>
    </row>
    <row r="6" spans="1:6" s="278" customFormat="1">
      <c r="A6" s="119">
        <v>2.1</v>
      </c>
      <c r="B6" s="273" t="s">
        <v>346</v>
      </c>
      <c r="C6" s="199">
        <v>159863.4</v>
      </c>
    </row>
    <row r="7" spans="1:6" s="99" customFormat="1" outlineLevel="1">
      <c r="A7" s="93">
        <v>2.2000000000000002</v>
      </c>
      <c r="B7" s="94" t="s">
        <v>347</v>
      </c>
      <c r="C7" s="279">
        <v>1820000</v>
      </c>
    </row>
    <row r="8" spans="1:6" s="99" customFormat="1">
      <c r="A8" s="93">
        <v>3</v>
      </c>
      <c r="B8" s="274" t="s">
        <v>348</v>
      </c>
      <c r="C8" s="280">
        <f>SUM(C5:C7)</f>
        <v>54847588.560000002</v>
      </c>
    </row>
    <row r="9" spans="1:6" s="278" customFormat="1">
      <c r="A9" s="119">
        <v>4</v>
      </c>
      <c r="B9" s="121" t="s">
        <v>89</v>
      </c>
      <c r="C9" s="199">
        <v>59685</v>
      </c>
    </row>
    <row r="10" spans="1:6" s="99" customFormat="1" outlineLevel="1">
      <c r="A10" s="93">
        <v>5.0999999999999996</v>
      </c>
      <c r="B10" s="94" t="s">
        <v>349</v>
      </c>
      <c r="C10" s="279">
        <v>-117221.4</v>
      </c>
    </row>
    <row r="11" spans="1:6" s="99" customFormat="1" outlineLevel="1">
      <c r="A11" s="93">
        <v>5.2</v>
      </c>
      <c r="B11" s="94" t="s">
        <v>350</v>
      </c>
      <c r="C11" s="279">
        <v>-1783600</v>
      </c>
    </row>
    <row r="12" spans="1:6" s="99" customFormat="1">
      <c r="A12" s="93">
        <v>6</v>
      </c>
      <c r="B12" s="272" t="s">
        <v>88</v>
      </c>
      <c r="C12" s="279"/>
    </row>
    <row r="13" spans="1:6" s="99" customFormat="1" ht="13.8" thickBot="1">
      <c r="A13" s="95">
        <v>7</v>
      </c>
      <c r="B13" s="275" t="s">
        <v>296</v>
      </c>
      <c r="C13" s="281">
        <f>SUM(C8:C12)</f>
        <v>53006452.160000004</v>
      </c>
    </row>
    <row r="15" spans="1:6">
      <c r="A15" s="296"/>
      <c r="B15" s="296"/>
    </row>
    <row r="16" spans="1:6">
      <c r="A16" s="296"/>
      <c r="B16" s="296"/>
    </row>
    <row r="17" spans="1:5" ht="13.8">
      <c r="A17" s="291"/>
      <c r="B17" s="292"/>
      <c r="C17" s="296"/>
      <c r="D17" s="296"/>
      <c r="E17" s="296"/>
    </row>
    <row r="18" spans="1:5" ht="14.4">
      <c r="A18" s="297"/>
      <c r="B18" s="298"/>
      <c r="C18" s="296"/>
      <c r="D18" s="296"/>
      <c r="E18" s="296"/>
    </row>
    <row r="19" spans="1:5" ht="13.8">
      <c r="A19" s="299"/>
      <c r="B19" s="293"/>
      <c r="C19" s="296"/>
      <c r="D19" s="296"/>
      <c r="E19" s="296"/>
    </row>
    <row r="20" spans="1:5" ht="13.8">
      <c r="A20" s="300"/>
      <c r="B20" s="294"/>
      <c r="C20" s="296"/>
      <c r="D20" s="296"/>
      <c r="E20" s="296"/>
    </row>
    <row r="21" spans="1:5" ht="13.8">
      <c r="A21" s="300"/>
      <c r="B21" s="298"/>
      <c r="C21" s="296"/>
      <c r="D21" s="296"/>
      <c r="E21" s="296"/>
    </row>
    <row r="22" spans="1:5" ht="13.8">
      <c r="A22" s="299"/>
      <c r="B22" s="295"/>
      <c r="C22" s="296"/>
      <c r="D22" s="296"/>
      <c r="E22" s="296"/>
    </row>
    <row r="23" spans="1:5" ht="13.8">
      <c r="A23" s="300"/>
      <c r="B23" s="294"/>
      <c r="C23" s="296"/>
      <c r="D23" s="296"/>
      <c r="E23" s="296"/>
    </row>
    <row r="24" spans="1:5" ht="13.8">
      <c r="A24" s="300"/>
      <c r="B24" s="294"/>
      <c r="C24" s="296"/>
      <c r="D24" s="296"/>
      <c r="E24" s="296"/>
    </row>
    <row r="25" spans="1:5" ht="13.8">
      <c r="A25" s="300"/>
      <c r="B25" s="301"/>
      <c r="C25" s="296"/>
      <c r="D25" s="296"/>
      <c r="E25" s="296"/>
    </row>
    <row r="26" spans="1:5" ht="13.8">
      <c r="A26" s="300"/>
      <c r="B26" s="298"/>
      <c r="C26" s="296"/>
      <c r="D26" s="296"/>
      <c r="E26" s="296"/>
    </row>
    <row r="27" spans="1:5">
      <c r="A27" s="296"/>
      <c r="B27" s="302"/>
      <c r="C27" s="296"/>
      <c r="D27" s="296"/>
      <c r="E27" s="296"/>
    </row>
    <row r="28" spans="1:5">
      <c r="A28" s="296"/>
      <c r="B28" s="302"/>
      <c r="C28" s="296"/>
      <c r="D28" s="296"/>
      <c r="E28" s="296"/>
    </row>
    <row r="29" spans="1:5">
      <c r="A29" s="296"/>
      <c r="B29" s="302"/>
      <c r="C29" s="296"/>
      <c r="D29" s="296"/>
      <c r="E29" s="296"/>
    </row>
    <row r="30" spans="1:5">
      <c r="A30" s="296"/>
      <c r="B30" s="302"/>
      <c r="C30" s="296"/>
      <c r="D30" s="296"/>
      <c r="E30" s="296"/>
    </row>
    <row r="31" spans="1:5">
      <c r="A31" s="296"/>
      <c r="B31" s="302"/>
      <c r="C31" s="296"/>
      <c r="D31" s="296"/>
      <c r="E31" s="296"/>
    </row>
    <row r="32" spans="1:5">
      <c r="A32" s="296"/>
      <c r="B32" s="302"/>
      <c r="C32" s="296"/>
      <c r="D32" s="296"/>
      <c r="E32" s="296"/>
    </row>
    <row r="33" spans="1:5">
      <c r="A33" s="296"/>
      <c r="B33" s="302"/>
      <c r="C33" s="296"/>
      <c r="D33" s="296"/>
      <c r="E33" s="296"/>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zoomScale="90" zoomScaleNormal="90" workbookViewId="0">
      <pane xSplit="1" ySplit="5" topLeftCell="C45" activePane="bottomRight" state="frozen"/>
      <selection activeCell="B9" sqref="B9"/>
      <selection pane="topRight" activeCell="B9" sqref="B9"/>
      <selection pane="bottomLeft" activeCell="B9" sqref="B9"/>
      <selection pane="bottomRight" activeCell="G41" sqref="G41:G42"/>
    </sheetView>
  </sheetViews>
  <sheetFormatPr defaultColWidth="9.109375" defaultRowHeight="13.2"/>
  <cols>
    <col min="1" max="1" width="9.5546875" style="123" bestFit="1" customWidth="1"/>
    <col min="2" max="2" width="132.44140625" style="4" customWidth="1"/>
    <col min="3" max="3" width="18.44140625" style="4" customWidth="1"/>
    <col min="4" max="16384" width="9.109375" style="4"/>
  </cols>
  <sheetData>
    <row r="1" spans="1:3">
      <c r="A1" s="2" t="s">
        <v>31</v>
      </c>
      <c r="B1" s="3" t="s">
        <v>427</v>
      </c>
    </row>
    <row r="2" spans="1:3" s="110" customFormat="1" ht="15.75" customHeight="1">
      <c r="A2" s="110" t="s">
        <v>32</v>
      </c>
      <c r="B2" s="424">
        <v>43100</v>
      </c>
    </row>
    <row r="3" spans="1:3" s="110" customFormat="1" ht="15.75" customHeight="1"/>
    <row r="4" spans="1:3" ht="13.8" thickBot="1">
      <c r="A4" s="123" t="s">
        <v>255</v>
      </c>
      <c r="B4" s="190" t="s">
        <v>254</v>
      </c>
    </row>
    <row r="5" spans="1:3">
      <c r="A5" s="124" t="s">
        <v>7</v>
      </c>
      <c r="B5" s="125"/>
      <c r="C5" s="126" t="s">
        <v>74</v>
      </c>
    </row>
    <row r="6" spans="1:3">
      <c r="A6" s="127">
        <v>1</v>
      </c>
      <c r="B6" s="128" t="s">
        <v>253</v>
      </c>
      <c r="C6" s="129">
        <f>SUM(C7:C11)</f>
        <v>27772182.529999997</v>
      </c>
    </row>
    <row r="7" spans="1:3">
      <c r="A7" s="127">
        <v>2</v>
      </c>
      <c r="B7" s="130" t="s">
        <v>252</v>
      </c>
      <c r="C7" s="131">
        <v>30000000</v>
      </c>
    </row>
    <row r="8" spans="1:3">
      <c r="A8" s="127">
        <v>3</v>
      </c>
      <c r="B8" s="132" t="s">
        <v>251</v>
      </c>
      <c r="C8" s="131"/>
    </row>
    <row r="9" spans="1:3">
      <c r="A9" s="127">
        <v>4</v>
      </c>
      <c r="B9" s="132" t="s">
        <v>250</v>
      </c>
      <c r="C9" s="131"/>
    </row>
    <row r="10" spans="1:3">
      <c r="A10" s="127">
        <v>5</v>
      </c>
      <c r="B10" s="132" t="s">
        <v>249</v>
      </c>
      <c r="C10" s="131">
        <v>4982432.3</v>
      </c>
    </row>
    <row r="11" spans="1:3">
      <c r="A11" s="127">
        <v>6</v>
      </c>
      <c r="B11" s="133" t="s">
        <v>248</v>
      </c>
      <c r="C11" s="131">
        <v>-7210249.7699999996</v>
      </c>
    </row>
    <row r="12" spans="1:3" s="99" customFormat="1">
      <c r="A12" s="127">
        <v>7</v>
      </c>
      <c r="B12" s="128" t="s">
        <v>247</v>
      </c>
      <c r="C12" s="134">
        <f>SUM(C13:C27)</f>
        <v>5039738.3</v>
      </c>
    </row>
    <row r="13" spans="1:3" s="99" customFormat="1">
      <c r="A13" s="127">
        <v>8</v>
      </c>
      <c r="B13" s="135" t="s">
        <v>246</v>
      </c>
      <c r="C13" s="136">
        <v>4982432.3</v>
      </c>
    </row>
    <row r="14" spans="1:3" s="99" customFormat="1" ht="26.4">
      <c r="A14" s="127">
        <v>9</v>
      </c>
      <c r="B14" s="137" t="s">
        <v>245</v>
      </c>
      <c r="C14" s="136"/>
    </row>
    <row r="15" spans="1:3" s="99" customFormat="1">
      <c r="A15" s="127">
        <v>10</v>
      </c>
      <c r="B15" s="138" t="s">
        <v>244</v>
      </c>
      <c r="C15" s="136">
        <v>57306</v>
      </c>
    </row>
    <row r="16" spans="1:3" s="99" customFormat="1">
      <c r="A16" s="127">
        <v>11</v>
      </c>
      <c r="B16" s="139" t="s">
        <v>243</v>
      </c>
      <c r="C16" s="136"/>
    </row>
    <row r="17" spans="1:3" s="99" customFormat="1">
      <c r="A17" s="127">
        <v>12</v>
      </c>
      <c r="B17" s="138" t="s">
        <v>242</v>
      </c>
      <c r="C17" s="136"/>
    </row>
    <row r="18" spans="1:3" s="99" customFormat="1">
      <c r="A18" s="127">
        <v>13</v>
      </c>
      <c r="B18" s="138" t="s">
        <v>241</v>
      </c>
      <c r="C18" s="136"/>
    </row>
    <row r="19" spans="1:3" s="99" customFormat="1">
      <c r="A19" s="127">
        <v>14</v>
      </c>
      <c r="B19" s="138" t="s">
        <v>240</v>
      </c>
      <c r="C19" s="136"/>
    </row>
    <row r="20" spans="1:3" s="99" customFormat="1">
      <c r="A20" s="127">
        <v>15</v>
      </c>
      <c r="B20" s="138" t="s">
        <v>239</v>
      </c>
      <c r="C20" s="136"/>
    </row>
    <row r="21" spans="1:3" s="99" customFormat="1" ht="26.4">
      <c r="A21" s="127">
        <v>16</v>
      </c>
      <c r="B21" s="137" t="s">
        <v>238</v>
      </c>
      <c r="C21" s="136"/>
    </row>
    <row r="22" spans="1:3" s="99" customFormat="1">
      <c r="A22" s="127">
        <v>17</v>
      </c>
      <c r="B22" s="140" t="s">
        <v>237</v>
      </c>
      <c r="C22" s="136"/>
    </row>
    <row r="23" spans="1:3" s="99" customFormat="1">
      <c r="A23" s="127">
        <v>18</v>
      </c>
      <c r="B23" s="137" t="s">
        <v>236</v>
      </c>
      <c r="C23" s="136"/>
    </row>
    <row r="24" spans="1:3" s="99" customFormat="1" ht="26.4">
      <c r="A24" s="127">
        <v>19</v>
      </c>
      <c r="B24" s="137" t="s">
        <v>213</v>
      </c>
      <c r="C24" s="136"/>
    </row>
    <row r="25" spans="1:3" s="99" customFormat="1">
      <c r="A25" s="127">
        <v>20</v>
      </c>
      <c r="B25" s="141" t="s">
        <v>235</v>
      </c>
      <c r="C25" s="136"/>
    </row>
    <row r="26" spans="1:3" s="99" customFormat="1">
      <c r="A26" s="127">
        <v>21</v>
      </c>
      <c r="B26" s="141" t="s">
        <v>234</v>
      </c>
      <c r="C26" s="136"/>
    </row>
    <row r="27" spans="1:3" s="99" customFormat="1">
      <c r="A27" s="127">
        <v>22</v>
      </c>
      <c r="B27" s="141" t="s">
        <v>233</v>
      </c>
      <c r="C27" s="136"/>
    </row>
    <row r="28" spans="1:3" s="99" customFormat="1">
      <c r="A28" s="127">
        <v>23</v>
      </c>
      <c r="B28" s="142" t="s">
        <v>232</v>
      </c>
      <c r="C28" s="134">
        <f>C6-C12</f>
        <v>22732444.229999997</v>
      </c>
    </row>
    <row r="29" spans="1:3" s="99" customFormat="1">
      <c r="A29" s="143"/>
      <c r="B29" s="144"/>
      <c r="C29" s="136"/>
    </row>
    <row r="30" spans="1:3" s="99" customFormat="1">
      <c r="A30" s="143">
        <v>24</v>
      </c>
      <c r="B30" s="142" t="s">
        <v>231</v>
      </c>
      <c r="C30" s="134">
        <f>C31+C34</f>
        <v>0</v>
      </c>
    </row>
    <row r="31" spans="1:3" s="99" customFormat="1">
      <c r="A31" s="143">
        <v>25</v>
      </c>
      <c r="B31" s="132" t="s">
        <v>230</v>
      </c>
      <c r="C31" s="145">
        <f>C32+C33</f>
        <v>0</v>
      </c>
    </row>
    <row r="32" spans="1:3" s="99" customFormat="1">
      <c r="A32" s="143">
        <v>26</v>
      </c>
      <c r="B32" s="146" t="s">
        <v>313</v>
      </c>
      <c r="C32" s="136"/>
    </row>
    <row r="33" spans="1:3" s="99" customFormat="1">
      <c r="A33" s="143">
        <v>27</v>
      </c>
      <c r="B33" s="146" t="s">
        <v>229</v>
      </c>
      <c r="C33" s="136"/>
    </row>
    <row r="34" spans="1:3" s="99" customFormat="1">
      <c r="A34" s="143">
        <v>28</v>
      </c>
      <c r="B34" s="132" t="s">
        <v>228</v>
      </c>
      <c r="C34" s="136"/>
    </row>
    <row r="35" spans="1:3" s="99" customFormat="1">
      <c r="A35" s="143">
        <v>29</v>
      </c>
      <c r="B35" s="142" t="s">
        <v>227</v>
      </c>
      <c r="C35" s="134">
        <f>SUM(C36:C40)</f>
        <v>0</v>
      </c>
    </row>
    <row r="36" spans="1:3" s="99" customFormat="1">
      <c r="A36" s="143">
        <v>30</v>
      </c>
      <c r="B36" s="137" t="s">
        <v>226</v>
      </c>
      <c r="C36" s="136"/>
    </row>
    <row r="37" spans="1:3" s="99" customFormat="1">
      <c r="A37" s="143">
        <v>31</v>
      </c>
      <c r="B37" s="138" t="s">
        <v>225</v>
      </c>
      <c r="C37" s="136"/>
    </row>
    <row r="38" spans="1:3" s="99" customFormat="1">
      <c r="A38" s="143">
        <v>32</v>
      </c>
      <c r="B38" s="137" t="s">
        <v>224</v>
      </c>
      <c r="C38" s="136"/>
    </row>
    <row r="39" spans="1:3" s="99" customFormat="1" ht="26.4">
      <c r="A39" s="143">
        <v>33</v>
      </c>
      <c r="B39" s="137" t="s">
        <v>213</v>
      </c>
      <c r="C39" s="136"/>
    </row>
    <row r="40" spans="1:3" s="99" customFormat="1">
      <c r="A40" s="143">
        <v>34</v>
      </c>
      <c r="B40" s="141" t="s">
        <v>223</v>
      </c>
      <c r="C40" s="136"/>
    </row>
    <row r="41" spans="1:3" s="99" customFormat="1">
      <c r="A41" s="143">
        <v>35</v>
      </c>
      <c r="B41" s="142" t="s">
        <v>222</v>
      </c>
      <c r="C41" s="134">
        <f>C30-C35</f>
        <v>0</v>
      </c>
    </row>
    <row r="42" spans="1:3" s="99" customFormat="1">
      <c r="A42" s="143"/>
      <c r="B42" s="144"/>
      <c r="C42" s="136"/>
    </row>
    <row r="43" spans="1:3" s="99" customFormat="1">
      <c r="A43" s="143">
        <v>36</v>
      </c>
      <c r="B43" s="147" t="s">
        <v>221</v>
      </c>
      <c r="C43" s="134">
        <f>SUM(C44:C46)</f>
        <v>9132384.5485999994</v>
      </c>
    </row>
    <row r="44" spans="1:3" s="99" customFormat="1">
      <c r="A44" s="143">
        <v>37</v>
      </c>
      <c r="B44" s="132" t="s">
        <v>220</v>
      </c>
      <c r="C44" s="136">
        <v>9072700</v>
      </c>
    </row>
    <row r="45" spans="1:3" s="99" customFormat="1">
      <c r="A45" s="143">
        <v>38</v>
      </c>
      <c r="B45" s="132" t="s">
        <v>219</v>
      </c>
      <c r="C45" s="136"/>
    </row>
    <row r="46" spans="1:3" s="99" customFormat="1">
      <c r="A46" s="143">
        <v>39</v>
      </c>
      <c r="B46" s="132" t="s">
        <v>218</v>
      </c>
      <c r="C46" s="136">
        <v>59684.548600000002</v>
      </c>
    </row>
    <row r="47" spans="1:3" s="99" customFormat="1">
      <c r="A47" s="143">
        <v>40</v>
      </c>
      <c r="B47" s="147" t="s">
        <v>217</v>
      </c>
      <c r="C47" s="134">
        <f>SUM(C48:C51)</f>
        <v>0</v>
      </c>
    </row>
    <row r="48" spans="1:3" s="99" customFormat="1">
      <c r="A48" s="143">
        <v>41</v>
      </c>
      <c r="B48" s="137" t="s">
        <v>216</v>
      </c>
      <c r="C48" s="136"/>
    </row>
    <row r="49" spans="1:3" s="99" customFormat="1">
      <c r="A49" s="143">
        <v>42</v>
      </c>
      <c r="B49" s="138" t="s">
        <v>215</v>
      </c>
      <c r="C49" s="136"/>
    </row>
    <row r="50" spans="1:3" s="99" customFormat="1">
      <c r="A50" s="143">
        <v>43</v>
      </c>
      <c r="B50" s="137" t="s">
        <v>214</v>
      </c>
      <c r="C50" s="136"/>
    </row>
    <row r="51" spans="1:3" s="99" customFormat="1" ht="26.4">
      <c r="A51" s="143">
        <v>44</v>
      </c>
      <c r="B51" s="137" t="s">
        <v>213</v>
      </c>
      <c r="C51" s="136"/>
    </row>
    <row r="52" spans="1:3" s="99" customFormat="1" ht="13.8" thickBot="1">
      <c r="A52" s="148">
        <v>45</v>
      </c>
      <c r="B52" s="149" t="s">
        <v>212</v>
      </c>
      <c r="C52" s="150">
        <f>C43-C47</f>
        <v>9132384.5485999994</v>
      </c>
    </row>
    <row r="55" spans="1:3">
      <c r="B55" s="4" t="s">
        <v>8</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zoomScale="70" zoomScaleNormal="70" workbookViewId="0">
      <pane xSplit="1" ySplit="5" topLeftCell="B6" activePane="bottomRight" state="frozen"/>
      <selection activeCell="B47" sqref="B47"/>
      <selection pane="topRight" activeCell="B47" sqref="B47"/>
      <selection pane="bottomLeft" activeCell="B47" sqref="B47"/>
      <selection pane="bottomRight" activeCell="C16" sqref="C16"/>
    </sheetView>
  </sheetViews>
  <sheetFormatPr defaultColWidth="9.109375" defaultRowHeight="13.8"/>
  <cols>
    <col min="1" max="1" width="10.6640625" style="4" customWidth="1"/>
    <col min="2" max="2" width="91.88671875" style="4" customWidth="1"/>
    <col min="3" max="3" width="53.109375" style="4" customWidth="1"/>
    <col min="4" max="4" width="32.33203125" style="4" customWidth="1"/>
    <col min="5" max="5" width="9.44140625" style="5" customWidth="1"/>
    <col min="6" max="16384" width="9.109375" style="5"/>
  </cols>
  <sheetData>
    <row r="1" spans="1:6">
      <c r="A1" s="2" t="s">
        <v>31</v>
      </c>
      <c r="B1" s="3" t="s">
        <v>427</v>
      </c>
      <c r="E1" s="4"/>
      <c r="F1" s="4"/>
    </row>
    <row r="2" spans="1:6" s="110" customFormat="1" ht="15.75" customHeight="1">
      <c r="A2" s="2" t="s">
        <v>32</v>
      </c>
      <c r="B2" s="424">
        <v>43100</v>
      </c>
    </row>
    <row r="3" spans="1:6" s="110" customFormat="1" ht="15.75" customHeight="1">
      <c r="A3" s="151"/>
    </row>
    <row r="4" spans="1:6" s="110" customFormat="1" ht="15.75" customHeight="1" thickBot="1">
      <c r="A4" s="110" t="s">
        <v>87</v>
      </c>
      <c r="B4" s="282" t="s">
        <v>297</v>
      </c>
      <c r="D4" s="59" t="s">
        <v>74</v>
      </c>
    </row>
    <row r="5" spans="1:6" ht="26.4">
      <c r="A5" s="152" t="s">
        <v>7</v>
      </c>
      <c r="B5" s="314" t="s">
        <v>351</v>
      </c>
      <c r="C5" s="153" t="s">
        <v>95</v>
      </c>
      <c r="D5" s="154" t="s">
        <v>96</v>
      </c>
    </row>
    <row r="6" spans="1:6">
      <c r="A6" s="116">
        <v>1</v>
      </c>
      <c r="B6" s="155" t="s">
        <v>36</v>
      </c>
      <c r="C6" s="156">
        <v>3078593.4999999995</v>
      </c>
      <c r="D6" s="157"/>
      <c r="E6" s="158"/>
    </row>
    <row r="7" spans="1:6">
      <c r="A7" s="116">
        <v>2</v>
      </c>
      <c r="B7" s="159" t="s">
        <v>37</v>
      </c>
      <c r="C7" s="160">
        <v>2774250.2600000002</v>
      </c>
      <c r="D7" s="161"/>
      <c r="E7" s="158"/>
    </row>
    <row r="8" spans="1:6">
      <c r="A8" s="116">
        <v>3</v>
      </c>
      <c r="B8" s="159" t="s">
        <v>38</v>
      </c>
      <c r="C8" s="160">
        <v>12478364.32</v>
      </c>
      <c r="D8" s="161"/>
      <c r="E8" s="158"/>
    </row>
    <row r="9" spans="1:6">
      <c r="A9" s="116">
        <v>4</v>
      </c>
      <c r="B9" s="159" t="s">
        <v>39</v>
      </c>
      <c r="C9" s="160"/>
      <c r="D9" s="161"/>
      <c r="E9" s="158"/>
    </row>
    <row r="10" spans="1:6">
      <c r="A10" s="116">
        <v>5</v>
      </c>
      <c r="B10" s="159" t="s">
        <v>40</v>
      </c>
      <c r="C10" s="160">
        <v>9704474.25</v>
      </c>
      <c r="D10" s="161"/>
      <c r="E10" s="158"/>
    </row>
    <row r="11" spans="1:6" ht="14.4">
      <c r="A11" s="116">
        <v>6.1</v>
      </c>
      <c r="B11" s="283" t="s">
        <v>41</v>
      </c>
      <c r="C11" s="162">
        <v>7578056.4399999995</v>
      </c>
      <c r="D11" s="163"/>
      <c r="E11" s="164"/>
    </row>
    <row r="12" spans="1:6" ht="14.4">
      <c r="A12" s="116">
        <v>6.2</v>
      </c>
      <c r="B12" s="284" t="s">
        <v>42</v>
      </c>
      <c r="C12" s="162">
        <v>-1345537.61</v>
      </c>
      <c r="D12" s="163"/>
      <c r="E12" s="164"/>
    </row>
    <row r="13" spans="1:6" ht="14.4">
      <c r="A13" s="116"/>
      <c r="B13" s="449" t="s">
        <v>449</v>
      </c>
      <c r="C13" s="162">
        <v>-59665</v>
      </c>
      <c r="D13" s="163" t="s">
        <v>452</v>
      </c>
      <c r="E13" s="164"/>
    </row>
    <row r="14" spans="1:6">
      <c r="A14" s="116">
        <v>6</v>
      </c>
      <c r="B14" s="159" t="s">
        <v>43</v>
      </c>
      <c r="C14" s="165">
        <v>6232518.8299999991</v>
      </c>
      <c r="D14" s="163"/>
      <c r="E14" s="158"/>
    </row>
    <row r="15" spans="1:6">
      <c r="A15" s="116">
        <v>7</v>
      </c>
      <c r="B15" s="159" t="s">
        <v>44</v>
      </c>
      <c r="C15" s="160">
        <v>624066.59000000008</v>
      </c>
      <c r="D15" s="161"/>
      <c r="E15" s="158"/>
    </row>
    <row r="16" spans="1:6">
      <c r="A16" s="116">
        <v>8</v>
      </c>
      <c r="B16" s="312" t="s">
        <v>208</v>
      </c>
      <c r="C16" s="160">
        <v>1159038.8400000001</v>
      </c>
      <c r="D16" s="161"/>
      <c r="E16" s="158"/>
    </row>
    <row r="17" spans="1:5">
      <c r="A17" s="116">
        <v>9</v>
      </c>
      <c r="B17" s="159" t="s">
        <v>45</v>
      </c>
      <c r="C17" s="160">
        <v>20000</v>
      </c>
      <c r="D17" s="161"/>
      <c r="E17" s="158"/>
    </row>
    <row r="18" spans="1:5">
      <c r="A18" s="116">
        <v>9.1</v>
      </c>
      <c r="B18" s="166" t="s">
        <v>90</v>
      </c>
      <c r="C18" s="162"/>
      <c r="D18" s="161"/>
      <c r="E18" s="158"/>
    </row>
    <row r="19" spans="1:5">
      <c r="A19" s="116">
        <v>9.1999999999999993</v>
      </c>
      <c r="B19" s="166" t="s">
        <v>91</v>
      </c>
      <c r="C19" s="162"/>
      <c r="D19" s="161"/>
      <c r="E19" s="158"/>
    </row>
    <row r="20" spans="1:5">
      <c r="A20" s="116">
        <v>9.3000000000000007</v>
      </c>
      <c r="B20" s="285" t="s">
        <v>278</v>
      </c>
      <c r="C20" s="162"/>
      <c r="D20" s="161"/>
      <c r="E20" s="158"/>
    </row>
    <row r="21" spans="1:5">
      <c r="A21" s="116">
        <v>10</v>
      </c>
      <c r="B21" s="159" t="s">
        <v>46</v>
      </c>
      <c r="C21" s="160">
        <v>15172670.59</v>
      </c>
      <c r="D21" s="161"/>
      <c r="E21" s="158"/>
    </row>
    <row r="22" spans="1:5">
      <c r="A22" s="116">
        <v>10.1</v>
      </c>
      <c r="B22" s="166" t="s">
        <v>92</v>
      </c>
      <c r="C22" s="160">
        <v>57306</v>
      </c>
      <c r="D22" s="167" t="s">
        <v>94</v>
      </c>
      <c r="E22" s="158"/>
    </row>
    <row r="23" spans="1:5">
      <c r="A23" s="116">
        <v>11</v>
      </c>
      <c r="B23" s="168" t="s">
        <v>47</v>
      </c>
      <c r="C23" s="169">
        <v>1681053.9800000002</v>
      </c>
      <c r="D23" s="170"/>
      <c r="E23" s="158"/>
    </row>
    <row r="24" spans="1:5">
      <c r="A24" s="116">
        <v>11.1</v>
      </c>
      <c r="B24" s="450" t="s">
        <v>450</v>
      </c>
      <c r="C24" s="451">
        <v>-19</v>
      </c>
      <c r="D24" s="167" t="s">
        <v>452</v>
      </c>
      <c r="E24" s="158"/>
    </row>
    <row r="25" spans="1:5">
      <c r="A25" s="116">
        <v>12</v>
      </c>
      <c r="B25" s="171" t="s">
        <v>48</v>
      </c>
      <c r="C25" s="172">
        <v>52925031.160000004</v>
      </c>
      <c r="D25" s="173"/>
      <c r="E25" s="174"/>
    </row>
    <row r="26" spans="1:5">
      <c r="A26" s="116">
        <v>13</v>
      </c>
      <c r="B26" s="159" t="s">
        <v>50</v>
      </c>
      <c r="C26" s="175">
        <v>0</v>
      </c>
      <c r="D26" s="176"/>
      <c r="E26" s="158"/>
    </row>
    <row r="27" spans="1:5">
      <c r="A27" s="116">
        <v>14</v>
      </c>
      <c r="B27" s="159" t="s">
        <v>51</v>
      </c>
      <c r="C27" s="160">
        <v>9026515.7699999996</v>
      </c>
      <c r="D27" s="161"/>
      <c r="E27" s="158"/>
    </row>
    <row r="28" spans="1:5">
      <c r="A28" s="116">
        <v>15</v>
      </c>
      <c r="B28" s="159" t="s">
        <v>52</v>
      </c>
      <c r="C28" s="160">
        <v>1897802.92</v>
      </c>
      <c r="D28" s="161"/>
      <c r="E28" s="158"/>
    </row>
    <row r="29" spans="1:5">
      <c r="A29" s="116">
        <v>16</v>
      </c>
      <c r="B29" s="159" t="s">
        <v>53</v>
      </c>
      <c r="C29" s="160">
        <v>4584061.83</v>
      </c>
      <c r="D29" s="161"/>
      <c r="E29" s="158"/>
    </row>
    <row r="30" spans="1:5">
      <c r="A30" s="116">
        <v>17</v>
      </c>
      <c r="B30" s="159" t="s">
        <v>54</v>
      </c>
      <c r="C30" s="160">
        <v>0</v>
      </c>
      <c r="D30" s="161"/>
      <c r="E30" s="158"/>
    </row>
    <row r="31" spans="1:5">
      <c r="A31" s="116">
        <v>18</v>
      </c>
      <c r="B31" s="159" t="s">
        <v>55</v>
      </c>
      <c r="C31" s="160">
        <v>0</v>
      </c>
      <c r="D31" s="161"/>
      <c r="E31" s="158"/>
    </row>
    <row r="32" spans="1:5">
      <c r="A32" s="116">
        <v>19</v>
      </c>
      <c r="B32" s="159" t="s">
        <v>56</v>
      </c>
      <c r="C32" s="160">
        <v>80428.11</v>
      </c>
      <c r="D32" s="161"/>
      <c r="E32" s="158"/>
    </row>
    <row r="33" spans="1:5">
      <c r="A33" s="116">
        <v>20</v>
      </c>
      <c r="B33" s="159" t="s">
        <v>57</v>
      </c>
      <c r="C33" s="160">
        <v>986894.88000000012</v>
      </c>
      <c r="D33" s="161"/>
      <c r="E33" s="158"/>
    </row>
    <row r="34" spans="1:5">
      <c r="A34" s="116">
        <v>20.100000000000001</v>
      </c>
      <c r="B34" s="452" t="s">
        <v>451</v>
      </c>
      <c r="C34" s="169">
        <v>853</v>
      </c>
      <c r="D34" s="170"/>
      <c r="E34" s="158"/>
    </row>
    <row r="35" spans="1:5">
      <c r="A35" s="116">
        <v>21</v>
      </c>
      <c r="B35" s="168" t="s">
        <v>58</v>
      </c>
      <c r="C35" s="169">
        <v>9072700</v>
      </c>
      <c r="D35" s="170"/>
      <c r="E35" s="158"/>
    </row>
    <row r="36" spans="1:5">
      <c r="A36" s="116">
        <v>21.1</v>
      </c>
      <c r="B36" s="177" t="s">
        <v>93</v>
      </c>
      <c r="C36" s="178">
        <v>9072700</v>
      </c>
      <c r="D36" s="179" t="s">
        <v>453</v>
      </c>
      <c r="E36" s="158"/>
    </row>
    <row r="37" spans="1:5">
      <c r="A37" s="116">
        <v>22</v>
      </c>
      <c r="B37" s="171" t="s">
        <v>59</v>
      </c>
      <c r="C37" s="172">
        <v>25648403.509999998</v>
      </c>
      <c r="D37" s="173"/>
      <c r="E37" s="174"/>
    </row>
    <row r="38" spans="1:5">
      <c r="A38" s="116">
        <v>23</v>
      </c>
      <c r="B38" s="168" t="s">
        <v>61</v>
      </c>
      <c r="C38" s="160">
        <v>30000000</v>
      </c>
      <c r="D38" s="161"/>
      <c r="E38" s="158"/>
    </row>
    <row r="39" spans="1:5">
      <c r="A39" s="116">
        <v>24</v>
      </c>
      <c r="B39" s="168" t="s">
        <v>62</v>
      </c>
      <c r="C39" s="160"/>
      <c r="D39" s="161"/>
      <c r="E39" s="158"/>
    </row>
    <row r="40" spans="1:5">
      <c r="A40" s="116">
        <v>25</v>
      </c>
      <c r="B40" s="168" t="s">
        <v>63</v>
      </c>
      <c r="C40" s="160"/>
      <c r="D40" s="161"/>
      <c r="E40" s="158"/>
    </row>
    <row r="41" spans="1:5">
      <c r="A41" s="116">
        <v>26</v>
      </c>
      <c r="B41" s="168" t="s">
        <v>64</v>
      </c>
      <c r="C41" s="160"/>
      <c r="D41" s="161"/>
      <c r="E41" s="158"/>
    </row>
    <row r="42" spans="1:5">
      <c r="A42" s="116">
        <v>27</v>
      </c>
      <c r="B42" s="168" t="s">
        <v>65</v>
      </c>
      <c r="C42" s="160"/>
      <c r="D42" s="161"/>
      <c r="E42" s="158"/>
    </row>
    <row r="43" spans="1:5">
      <c r="A43" s="116">
        <v>28</v>
      </c>
      <c r="B43" s="168" t="s">
        <v>66</v>
      </c>
      <c r="C43" s="160">
        <v>-7705804.6399999997</v>
      </c>
      <c r="D43" s="161"/>
      <c r="E43" s="158"/>
    </row>
    <row r="44" spans="1:5">
      <c r="A44" s="116">
        <v>29</v>
      </c>
      <c r="B44" s="168" t="s">
        <v>67</v>
      </c>
      <c r="C44" s="160">
        <v>4982432.3</v>
      </c>
      <c r="D44" s="161"/>
      <c r="E44" s="158"/>
    </row>
    <row r="45" spans="1:5" ht="14.4" thickBot="1">
      <c r="A45" s="180">
        <v>30</v>
      </c>
      <c r="B45" s="181" t="s">
        <v>276</v>
      </c>
      <c r="C45" s="182">
        <v>27276627.66</v>
      </c>
      <c r="D45" s="183"/>
      <c r="E45" s="174"/>
    </row>
  </sheetData>
  <pageMargins left="0.7" right="0.7" top="0.75" bottom="0.75" header="0.3" footer="0.3"/>
  <pageSetup paperSize="9"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70" zoomScaleNormal="70" workbookViewId="0">
      <pane xSplit="1" ySplit="4" topLeftCell="N5" activePane="bottomRight" state="frozen"/>
      <selection activeCell="B9" sqref="B9"/>
      <selection pane="topRight" activeCell="B9" sqref="B9"/>
      <selection pane="bottomLeft" activeCell="B9" sqref="B9"/>
      <selection pane="bottomRight" activeCell="AB30" sqref="AB30"/>
    </sheetView>
  </sheetViews>
  <sheetFormatPr defaultColWidth="9.109375" defaultRowHeight="13.2"/>
  <cols>
    <col min="1" max="1" width="10.5546875" style="4" bestFit="1" customWidth="1"/>
    <col min="2" max="2" width="95" style="4" customWidth="1"/>
    <col min="3" max="3" width="13" style="4" bestFit="1" customWidth="1"/>
    <col min="4" max="4" width="16.44140625" style="4" bestFit="1" customWidth="1"/>
    <col min="5" max="5" width="13" style="4" bestFit="1" customWidth="1"/>
    <col min="6" max="6" width="16.44140625" style="4" bestFit="1" customWidth="1"/>
    <col min="7" max="7" width="13" style="4" bestFit="1" customWidth="1"/>
    <col min="8" max="8" width="13.33203125" style="4" bestFit="1" customWidth="1"/>
    <col min="9" max="9" width="13" style="4" bestFit="1" customWidth="1"/>
    <col min="10" max="10" width="13.33203125" style="4" bestFit="1" customWidth="1"/>
    <col min="11" max="11" width="13" style="4" bestFit="1" customWidth="1"/>
    <col min="12" max="16" width="13" style="57" bestFit="1" customWidth="1"/>
    <col min="17" max="17" width="14.6640625" style="57" customWidth="1"/>
    <col min="18" max="18" width="13" style="57" bestFit="1" customWidth="1"/>
    <col min="19" max="19" width="34.88671875" style="57" customWidth="1"/>
    <col min="20" max="16384" width="9.109375" style="57"/>
  </cols>
  <sheetData>
    <row r="1" spans="1:19">
      <c r="A1" s="2" t="s">
        <v>31</v>
      </c>
      <c r="B1" s="3" t="s">
        <v>427</v>
      </c>
    </row>
    <row r="2" spans="1:19">
      <c r="A2" s="2" t="s">
        <v>32</v>
      </c>
      <c r="B2" s="424">
        <v>43100</v>
      </c>
    </row>
    <row r="4" spans="1:19" ht="27" thickBot="1">
      <c r="A4" s="4" t="s">
        <v>258</v>
      </c>
      <c r="B4" s="336" t="s">
        <v>386</v>
      </c>
    </row>
    <row r="5" spans="1:19" s="322" customFormat="1" ht="13.8">
      <c r="A5" s="317"/>
      <c r="B5" s="318"/>
      <c r="C5" s="319" t="s">
        <v>0</v>
      </c>
      <c r="D5" s="319" t="s">
        <v>1</v>
      </c>
      <c r="E5" s="319" t="s">
        <v>2</v>
      </c>
      <c r="F5" s="319" t="s">
        <v>3</v>
      </c>
      <c r="G5" s="319" t="s">
        <v>4</v>
      </c>
      <c r="H5" s="319" t="s">
        <v>6</v>
      </c>
      <c r="I5" s="319" t="s">
        <v>9</v>
      </c>
      <c r="J5" s="319" t="s">
        <v>10</v>
      </c>
      <c r="K5" s="319" t="s">
        <v>11</v>
      </c>
      <c r="L5" s="319" t="s">
        <v>12</v>
      </c>
      <c r="M5" s="319" t="s">
        <v>13</v>
      </c>
      <c r="N5" s="319" t="s">
        <v>14</v>
      </c>
      <c r="O5" s="319" t="s">
        <v>369</v>
      </c>
      <c r="P5" s="319" t="s">
        <v>370</v>
      </c>
      <c r="Q5" s="319" t="s">
        <v>371</v>
      </c>
      <c r="R5" s="320" t="s">
        <v>372</v>
      </c>
      <c r="S5" s="321" t="s">
        <v>373</v>
      </c>
    </row>
    <row r="6" spans="1:19" s="322" customFormat="1" ht="99" customHeight="1">
      <c r="A6" s="323"/>
      <c r="B6" s="477" t="s">
        <v>374</v>
      </c>
      <c r="C6" s="473">
        <v>0</v>
      </c>
      <c r="D6" s="474"/>
      <c r="E6" s="473">
        <v>0.2</v>
      </c>
      <c r="F6" s="474"/>
      <c r="G6" s="473">
        <v>0.35</v>
      </c>
      <c r="H6" s="474"/>
      <c r="I6" s="473">
        <v>0.5</v>
      </c>
      <c r="J6" s="474"/>
      <c r="K6" s="473">
        <v>0.75</v>
      </c>
      <c r="L6" s="474"/>
      <c r="M6" s="473">
        <v>1</v>
      </c>
      <c r="N6" s="474"/>
      <c r="O6" s="473">
        <v>1.5</v>
      </c>
      <c r="P6" s="474"/>
      <c r="Q6" s="473">
        <v>2.5</v>
      </c>
      <c r="R6" s="474"/>
      <c r="S6" s="475" t="s">
        <v>257</v>
      </c>
    </row>
    <row r="7" spans="1:19" s="322" customFormat="1" ht="30.75" customHeight="1">
      <c r="A7" s="323"/>
      <c r="B7" s="478"/>
      <c r="C7" s="313" t="s">
        <v>260</v>
      </c>
      <c r="D7" s="313" t="s">
        <v>259</v>
      </c>
      <c r="E7" s="313" t="s">
        <v>260</v>
      </c>
      <c r="F7" s="313" t="s">
        <v>259</v>
      </c>
      <c r="G7" s="313" t="s">
        <v>260</v>
      </c>
      <c r="H7" s="313" t="s">
        <v>259</v>
      </c>
      <c r="I7" s="313" t="s">
        <v>260</v>
      </c>
      <c r="J7" s="313" t="s">
        <v>259</v>
      </c>
      <c r="K7" s="313" t="s">
        <v>260</v>
      </c>
      <c r="L7" s="313" t="s">
        <v>259</v>
      </c>
      <c r="M7" s="313" t="s">
        <v>260</v>
      </c>
      <c r="N7" s="313" t="s">
        <v>259</v>
      </c>
      <c r="O7" s="313" t="s">
        <v>260</v>
      </c>
      <c r="P7" s="313" t="s">
        <v>259</v>
      </c>
      <c r="Q7" s="313" t="s">
        <v>260</v>
      </c>
      <c r="R7" s="313" t="s">
        <v>259</v>
      </c>
      <c r="S7" s="476"/>
    </row>
    <row r="8" spans="1:19" s="186" customFormat="1">
      <c r="A8" s="184">
        <v>1</v>
      </c>
      <c r="B8" s="1" t="s">
        <v>98</v>
      </c>
      <c r="C8" s="185">
        <v>10691467.52</v>
      </c>
      <c r="D8" s="185"/>
      <c r="E8" s="185"/>
      <c r="F8" s="185"/>
      <c r="G8" s="185"/>
      <c r="H8" s="185"/>
      <c r="I8" s="185"/>
      <c r="J8" s="185"/>
      <c r="K8" s="185"/>
      <c r="L8" s="185"/>
      <c r="M8" s="185">
        <v>2317753.35</v>
      </c>
      <c r="N8" s="185"/>
      <c r="O8" s="185"/>
      <c r="P8" s="185"/>
      <c r="Q8" s="185"/>
      <c r="R8" s="185"/>
      <c r="S8" s="337">
        <f>$C$6*SUM(C8:D8)+$E$6*SUM(E8:F8)+$G$6*SUM(G8:H8)+$I$6*SUM(I8:J8)+$K$6*SUM(K8:L8)+$M$6*SUM(M8:N8)+$O$6*SUM(O8:P8)+$Q$6*SUM(Q8:R8)</f>
        <v>2317753.35</v>
      </c>
    </row>
    <row r="9" spans="1:19" s="186" customFormat="1">
      <c r="A9" s="184">
        <v>2</v>
      </c>
      <c r="B9" s="1" t="s">
        <v>99</v>
      </c>
      <c r="C9" s="185"/>
      <c r="D9" s="185"/>
      <c r="E9" s="185"/>
      <c r="F9" s="185"/>
      <c r="G9" s="185"/>
      <c r="H9" s="185"/>
      <c r="I9" s="185"/>
      <c r="J9" s="185"/>
      <c r="K9" s="185"/>
      <c r="L9" s="185"/>
      <c r="M9" s="185"/>
      <c r="N9" s="185"/>
      <c r="O9" s="185"/>
      <c r="P9" s="185"/>
      <c r="Q9" s="185"/>
      <c r="R9" s="185"/>
      <c r="S9" s="337">
        <f t="shared" ref="S9:S21" si="0">$C$6*SUM(C9:D9)+$E$6*SUM(E9:F9)+$G$6*SUM(G9:H9)+$I$6*SUM(I9:J9)+$K$6*SUM(K9:L9)+$M$6*SUM(M9:N9)+$O$6*SUM(O9:P9)+$Q$6*SUM(Q9:R9)</f>
        <v>0</v>
      </c>
    </row>
    <row r="10" spans="1:19" s="186" customFormat="1">
      <c r="A10" s="184">
        <v>3</v>
      </c>
      <c r="B10" s="1" t="s">
        <v>279</v>
      </c>
      <c r="C10" s="185"/>
      <c r="D10" s="185"/>
      <c r="E10" s="185"/>
      <c r="F10" s="185"/>
      <c r="G10" s="185"/>
      <c r="H10" s="185"/>
      <c r="I10" s="185"/>
      <c r="J10" s="185"/>
      <c r="K10" s="185"/>
      <c r="L10" s="185"/>
      <c r="M10" s="185"/>
      <c r="N10" s="185"/>
      <c r="O10" s="185"/>
      <c r="P10" s="185"/>
      <c r="Q10" s="185"/>
      <c r="R10" s="185"/>
      <c r="S10" s="337">
        <f t="shared" si="0"/>
        <v>0</v>
      </c>
    </row>
    <row r="11" spans="1:19" s="186" customFormat="1">
      <c r="A11" s="184">
        <v>4</v>
      </c>
      <c r="B11" s="1" t="s">
        <v>100</v>
      </c>
      <c r="C11" s="185"/>
      <c r="D11" s="185"/>
      <c r="E11" s="185"/>
      <c r="F11" s="185"/>
      <c r="G11" s="185"/>
      <c r="H11" s="185"/>
      <c r="I11" s="185"/>
      <c r="J11" s="185"/>
      <c r="K11" s="185"/>
      <c r="L11" s="185"/>
      <c r="M11" s="185"/>
      <c r="N11" s="185"/>
      <c r="O11" s="185"/>
      <c r="P11" s="185"/>
      <c r="Q11" s="185"/>
      <c r="R11" s="185"/>
      <c r="S11" s="337">
        <f t="shared" si="0"/>
        <v>0</v>
      </c>
    </row>
    <row r="12" spans="1:19" s="186" customFormat="1">
      <c r="A12" s="184">
        <v>5</v>
      </c>
      <c r="B12" s="1" t="s">
        <v>101</v>
      </c>
      <c r="C12" s="185"/>
      <c r="D12" s="185"/>
      <c r="E12" s="185"/>
      <c r="F12" s="185"/>
      <c r="G12" s="185"/>
      <c r="H12" s="185"/>
      <c r="I12" s="185"/>
      <c r="J12" s="185"/>
      <c r="K12" s="185"/>
      <c r="L12" s="185"/>
      <c r="M12" s="185"/>
      <c r="N12" s="185"/>
      <c r="O12" s="185"/>
      <c r="P12" s="185"/>
      <c r="Q12" s="185"/>
      <c r="R12" s="185"/>
      <c r="S12" s="337">
        <f t="shared" si="0"/>
        <v>0</v>
      </c>
    </row>
    <row r="13" spans="1:19" s="186" customFormat="1">
      <c r="A13" s="184">
        <v>6</v>
      </c>
      <c r="B13" s="1" t="s">
        <v>102</v>
      </c>
      <c r="C13" s="185"/>
      <c r="D13" s="185"/>
      <c r="E13" s="185">
        <v>2330095.19</v>
      </c>
      <c r="F13" s="185"/>
      <c r="G13" s="185"/>
      <c r="H13" s="185"/>
      <c r="I13" s="185"/>
      <c r="J13" s="185"/>
      <c r="K13" s="185"/>
      <c r="L13" s="185"/>
      <c r="M13" s="185">
        <v>10149059.580000002</v>
      </c>
      <c r="N13" s="185"/>
      <c r="O13" s="185"/>
      <c r="P13" s="185"/>
      <c r="Q13" s="185"/>
      <c r="R13" s="185"/>
      <c r="S13" s="337">
        <f t="shared" si="0"/>
        <v>10615078.618000003</v>
      </c>
    </row>
    <row r="14" spans="1:19" s="186" customFormat="1">
      <c r="A14" s="184">
        <v>7</v>
      </c>
      <c r="B14" s="1" t="s">
        <v>103</v>
      </c>
      <c r="C14" s="185"/>
      <c r="D14" s="185"/>
      <c r="E14" s="185"/>
      <c r="F14" s="185"/>
      <c r="G14" s="185"/>
      <c r="H14" s="185"/>
      <c r="I14" s="185"/>
      <c r="J14" s="185"/>
      <c r="K14" s="185"/>
      <c r="L14" s="185"/>
      <c r="M14" s="185">
        <v>5204599.1648000097</v>
      </c>
      <c r="N14" s="185">
        <v>42642</v>
      </c>
      <c r="O14" s="185">
        <v>522279.74000000005</v>
      </c>
      <c r="P14" s="185"/>
      <c r="Q14" s="185"/>
      <c r="R14" s="185"/>
      <c r="S14" s="337">
        <f t="shared" si="0"/>
        <v>6030660.77480001</v>
      </c>
    </row>
    <row r="15" spans="1:19" s="186" customFormat="1">
      <c r="A15" s="184">
        <v>8</v>
      </c>
      <c r="B15" s="1" t="s">
        <v>104</v>
      </c>
      <c r="C15" s="185"/>
      <c r="D15" s="185"/>
      <c r="E15" s="185"/>
      <c r="F15" s="185"/>
      <c r="G15" s="185"/>
      <c r="H15" s="185"/>
      <c r="I15" s="185" t="s">
        <v>5</v>
      </c>
      <c r="J15" s="185"/>
      <c r="K15" s="185"/>
      <c r="L15" s="185"/>
      <c r="M15" s="185"/>
      <c r="N15" s="185"/>
      <c r="O15" s="185"/>
      <c r="P15" s="185"/>
      <c r="Q15" s="185"/>
      <c r="R15" s="185"/>
      <c r="S15" s="337">
        <f t="shared" si="0"/>
        <v>0</v>
      </c>
    </row>
    <row r="16" spans="1:19" s="186" customFormat="1">
      <c r="A16" s="184">
        <v>9</v>
      </c>
      <c r="B16" s="1" t="s">
        <v>105</v>
      </c>
      <c r="C16" s="185"/>
      <c r="D16" s="185"/>
      <c r="E16" s="185"/>
      <c r="F16" s="185"/>
      <c r="G16" s="185"/>
      <c r="H16" s="185"/>
      <c r="I16" s="185"/>
      <c r="J16" s="185"/>
      <c r="K16" s="185"/>
      <c r="L16" s="185"/>
      <c r="M16" s="185"/>
      <c r="N16" s="185"/>
      <c r="O16" s="185"/>
      <c r="P16" s="185"/>
      <c r="Q16" s="185"/>
      <c r="R16" s="185"/>
      <c r="S16" s="337">
        <f t="shared" si="0"/>
        <v>0</v>
      </c>
    </row>
    <row r="17" spans="1:19" s="186" customFormat="1">
      <c r="A17" s="184">
        <v>10</v>
      </c>
      <c r="B17" s="1" t="s">
        <v>106</v>
      </c>
      <c r="C17" s="185"/>
      <c r="D17" s="185"/>
      <c r="E17" s="185"/>
      <c r="F17" s="185"/>
      <c r="G17" s="185"/>
      <c r="H17" s="185"/>
      <c r="I17" s="185"/>
      <c r="J17" s="185"/>
      <c r="K17" s="185"/>
      <c r="L17" s="185"/>
      <c r="M17" s="185">
        <v>612939.50199999986</v>
      </c>
      <c r="N17" s="185"/>
      <c r="O17" s="185">
        <v>45000</v>
      </c>
      <c r="P17" s="185"/>
      <c r="Q17" s="185"/>
      <c r="R17" s="185"/>
      <c r="S17" s="337">
        <f t="shared" si="0"/>
        <v>680439.50199999986</v>
      </c>
    </row>
    <row r="18" spans="1:19" s="186" customFormat="1">
      <c r="A18" s="184">
        <v>11</v>
      </c>
      <c r="B18" s="1" t="s">
        <v>107</v>
      </c>
      <c r="C18" s="185"/>
      <c r="D18" s="185"/>
      <c r="E18" s="185"/>
      <c r="F18" s="185"/>
      <c r="G18" s="185"/>
      <c r="H18" s="185"/>
      <c r="I18" s="185"/>
      <c r="J18" s="185"/>
      <c r="K18" s="185"/>
      <c r="L18" s="185"/>
      <c r="M18" s="185"/>
      <c r="N18" s="185"/>
      <c r="O18" s="185"/>
      <c r="P18" s="185"/>
      <c r="Q18" s="185"/>
      <c r="R18" s="185"/>
      <c r="S18" s="337">
        <f t="shared" si="0"/>
        <v>0</v>
      </c>
    </row>
    <row r="19" spans="1:19" s="186" customFormat="1">
      <c r="A19" s="184">
        <v>12</v>
      </c>
      <c r="B19" s="1" t="s">
        <v>108</v>
      </c>
      <c r="C19" s="185"/>
      <c r="D19" s="185"/>
      <c r="E19" s="185"/>
      <c r="F19" s="185"/>
      <c r="G19" s="185"/>
      <c r="H19" s="185"/>
      <c r="I19" s="185"/>
      <c r="J19" s="185"/>
      <c r="K19" s="185"/>
      <c r="L19" s="185"/>
      <c r="M19" s="185"/>
      <c r="N19" s="185"/>
      <c r="O19" s="185"/>
      <c r="P19" s="185"/>
      <c r="Q19" s="185"/>
      <c r="R19" s="185"/>
      <c r="S19" s="337">
        <f t="shared" si="0"/>
        <v>0</v>
      </c>
    </row>
    <row r="20" spans="1:19" s="186" customFormat="1">
      <c r="A20" s="184">
        <v>13</v>
      </c>
      <c r="B20" s="1" t="s">
        <v>256</v>
      </c>
      <c r="C20" s="185"/>
      <c r="D20" s="185"/>
      <c r="E20" s="185"/>
      <c r="F20" s="185"/>
      <c r="G20" s="185"/>
      <c r="H20" s="185"/>
      <c r="I20" s="185"/>
      <c r="J20" s="185"/>
      <c r="K20" s="185"/>
      <c r="L20" s="185"/>
      <c r="M20" s="185"/>
      <c r="N20" s="185"/>
      <c r="O20" s="185"/>
      <c r="P20" s="185"/>
      <c r="Q20" s="185"/>
      <c r="R20" s="185"/>
      <c r="S20" s="337">
        <f t="shared" si="0"/>
        <v>0</v>
      </c>
    </row>
    <row r="21" spans="1:19" s="186" customFormat="1">
      <c r="A21" s="184">
        <v>14</v>
      </c>
      <c r="B21" s="1" t="s">
        <v>110</v>
      </c>
      <c r="C21" s="185">
        <v>2733866.1399999997</v>
      </c>
      <c r="D21" s="185"/>
      <c r="E21" s="185">
        <v>344727.36</v>
      </c>
      <c r="F21" s="185"/>
      <c r="G21" s="185"/>
      <c r="H21" s="185"/>
      <c r="I21" s="185"/>
      <c r="J21" s="185"/>
      <c r="K21" s="185"/>
      <c r="L21" s="185"/>
      <c r="M21" s="185">
        <v>17937120.170000002</v>
      </c>
      <c r="N21" s="185"/>
      <c r="O21" s="185"/>
      <c r="P21" s="185"/>
      <c r="Q21" s="185">
        <v>38500</v>
      </c>
      <c r="R21" s="185"/>
      <c r="S21" s="337">
        <f t="shared" si="0"/>
        <v>18102315.642000001</v>
      </c>
    </row>
    <row r="22" spans="1:19" ht="13.8" thickBot="1">
      <c r="A22" s="187"/>
      <c r="B22" s="188" t="s">
        <v>111</v>
      </c>
      <c r="C22" s="189">
        <f>SUM(C8:C21)</f>
        <v>13425333.66</v>
      </c>
      <c r="D22" s="189">
        <f t="shared" ref="D22:J22" si="1">SUM(D8:D21)</f>
        <v>0</v>
      </c>
      <c r="E22" s="189">
        <f t="shared" si="1"/>
        <v>2674822.5499999998</v>
      </c>
      <c r="F22" s="189">
        <f t="shared" si="1"/>
        <v>0</v>
      </c>
      <c r="G22" s="189">
        <f t="shared" si="1"/>
        <v>0</v>
      </c>
      <c r="H22" s="189">
        <f t="shared" si="1"/>
        <v>0</v>
      </c>
      <c r="I22" s="189">
        <f t="shared" si="1"/>
        <v>0</v>
      </c>
      <c r="J22" s="189">
        <f t="shared" si="1"/>
        <v>0</v>
      </c>
      <c r="K22" s="189">
        <f t="shared" ref="K22:S22" si="2">SUM(K8:K21)</f>
        <v>0</v>
      </c>
      <c r="L22" s="189">
        <f t="shared" si="2"/>
        <v>0</v>
      </c>
      <c r="M22" s="189">
        <f t="shared" si="2"/>
        <v>36221471.766800016</v>
      </c>
      <c r="N22" s="189">
        <f t="shared" si="2"/>
        <v>42642</v>
      </c>
      <c r="O22" s="189">
        <f t="shared" si="2"/>
        <v>567279.74</v>
      </c>
      <c r="P22" s="189">
        <f t="shared" si="2"/>
        <v>0</v>
      </c>
      <c r="Q22" s="189">
        <f t="shared" si="2"/>
        <v>38500</v>
      </c>
      <c r="R22" s="189">
        <f t="shared" si="2"/>
        <v>0</v>
      </c>
      <c r="S22" s="338">
        <f t="shared" si="2"/>
        <v>37746247.886800013</v>
      </c>
    </row>
  </sheetData>
  <mergeCells count="10">
    <mergeCell ref="M6:N6"/>
    <mergeCell ref="O6:P6"/>
    <mergeCell ref="Q6:R6"/>
    <mergeCell ref="S6:S7"/>
    <mergeCell ref="B6:B7"/>
    <mergeCell ref="C6:D6"/>
    <mergeCell ref="E6:F6"/>
    <mergeCell ref="G6:H6"/>
    <mergeCell ref="I6:J6"/>
    <mergeCell ref="K6:L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workbookViewId="0">
      <pane xSplit="2" ySplit="6" topLeftCell="C7" activePane="bottomRight" state="frozen"/>
      <selection activeCell="B9" sqref="B9"/>
      <selection pane="topRight" activeCell="B9" sqref="B9"/>
      <selection pane="bottomLeft" activeCell="B9" sqref="B9"/>
      <selection pane="bottomRight" activeCell="C7" sqref="C7"/>
    </sheetView>
  </sheetViews>
  <sheetFormatPr defaultColWidth="9.109375" defaultRowHeight="13.2"/>
  <cols>
    <col min="1" max="1" width="10.5546875" style="4" bestFit="1" customWidth="1"/>
    <col min="2" max="2" width="63.6640625" style="4" bestFit="1" customWidth="1"/>
    <col min="3" max="3" width="19" style="4" customWidth="1"/>
    <col min="4" max="4" width="19.5546875" style="4" customWidth="1"/>
    <col min="5" max="5" width="31.109375" style="4" customWidth="1"/>
    <col min="6" max="6" width="29.109375" style="4" customWidth="1"/>
    <col min="7" max="7" width="28.5546875" style="4" customWidth="1"/>
    <col min="8" max="8" width="26.44140625" style="4" customWidth="1"/>
    <col min="9" max="9" width="23.6640625" style="4" customWidth="1"/>
    <col min="10" max="10" width="21.5546875" style="4" customWidth="1"/>
    <col min="11" max="11" width="15.6640625" style="4" customWidth="1"/>
    <col min="12" max="12" width="13.33203125" style="4" customWidth="1"/>
    <col min="13" max="13" width="20.88671875" style="4" customWidth="1"/>
    <col min="14" max="14" width="19.33203125" style="4" customWidth="1"/>
    <col min="15" max="15" width="18.44140625" style="4" customWidth="1"/>
    <col min="16" max="16" width="19" style="4" customWidth="1"/>
    <col min="17" max="17" width="20.33203125" style="4" customWidth="1"/>
    <col min="18" max="18" width="18" style="4" customWidth="1"/>
    <col min="19" max="19" width="36" style="4" customWidth="1"/>
    <col min="20" max="20" width="26.109375" style="4" customWidth="1"/>
    <col min="21" max="21" width="24.88671875" style="4" customWidth="1"/>
    <col min="22" max="22" width="20" style="4" customWidth="1"/>
    <col min="23" max="16384" width="9.109375" style="57"/>
  </cols>
  <sheetData>
    <row r="1" spans="1:22">
      <c r="A1" s="2" t="s">
        <v>31</v>
      </c>
      <c r="B1" s="3" t="s">
        <v>427</v>
      </c>
    </row>
    <row r="2" spans="1:22">
      <c r="A2" s="2" t="s">
        <v>32</v>
      </c>
      <c r="B2" s="424">
        <v>43100</v>
      </c>
    </row>
    <row r="4" spans="1:22" ht="13.8" thickBot="1">
      <c r="A4" s="4" t="s">
        <v>377</v>
      </c>
      <c r="B4" s="190" t="s">
        <v>97</v>
      </c>
      <c r="V4" s="59" t="s">
        <v>74</v>
      </c>
    </row>
    <row r="5" spans="1:22" ht="12.75" customHeight="1">
      <c r="A5" s="191"/>
      <c r="B5" s="192"/>
      <c r="C5" s="479" t="s">
        <v>288</v>
      </c>
      <c r="D5" s="480"/>
      <c r="E5" s="480"/>
      <c r="F5" s="480"/>
      <c r="G5" s="480"/>
      <c r="H5" s="480"/>
      <c r="I5" s="480"/>
      <c r="J5" s="480"/>
      <c r="K5" s="480"/>
      <c r="L5" s="481"/>
      <c r="M5" s="482" t="s">
        <v>289</v>
      </c>
      <c r="N5" s="483"/>
      <c r="O5" s="483"/>
      <c r="P5" s="483"/>
      <c r="Q5" s="483"/>
      <c r="R5" s="483"/>
      <c r="S5" s="484"/>
      <c r="T5" s="487" t="s">
        <v>375</v>
      </c>
      <c r="U5" s="487" t="s">
        <v>376</v>
      </c>
      <c r="V5" s="485" t="s">
        <v>123</v>
      </c>
    </row>
    <row r="6" spans="1:22" s="122" customFormat="1" ht="105.6">
      <c r="A6" s="119"/>
      <c r="B6" s="193"/>
      <c r="C6" s="194" t="s">
        <v>112</v>
      </c>
      <c r="D6" s="288" t="s">
        <v>113</v>
      </c>
      <c r="E6" s="221" t="s">
        <v>291</v>
      </c>
      <c r="F6" s="221" t="s">
        <v>292</v>
      </c>
      <c r="G6" s="288" t="s">
        <v>295</v>
      </c>
      <c r="H6" s="288" t="s">
        <v>290</v>
      </c>
      <c r="I6" s="288" t="s">
        <v>114</v>
      </c>
      <c r="J6" s="288" t="s">
        <v>115</v>
      </c>
      <c r="K6" s="195" t="s">
        <v>116</v>
      </c>
      <c r="L6" s="196" t="s">
        <v>117</v>
      </c>
      <c r="M6" s="194" t="s">
        <v>293</v>
      </c>
      <c r="N6" s="195" t="s">
        <v>118</v>
      </c>
      <c r="O6" s="195" t="s">
        <v>119</v>
      </c>
      <c r="P6" s="195" t="s">
        <v>120</v>
      </c>
      <c r="Q6" s="195" t="s">
        <v>121</v>
      </c>
      <c r="R6" s="195" t="s">
        <v>122</v>
      </c>
      <c r="S6" s="315" t="s">
        <v>294</v>
      </c>
      <c r="T6" s="488"/>
      <c r="U6" s="488"/>
      <c r="V6" s="486"/>
    </row>
    <row r="7" spans="1:22" s="186" customFormat="1">
      <c r="A7" s="197">
        <v>1</v>
      </c>
      <c r="B7" s="1" t="s">
        <v>98</v>
      </c>
      <c r="C7" s="198"/>
      <c r="D7" s="185"/>
      <c r="E7" s="185"/>
      <c r="F7" s="185"/>
      <c r="G7" s="185"/>
      <c r="H7" s="185"/>
      <c r="I7" s="185"/>
      <c r="J7" s="185"/>
      <c r="K7" s="185"/>
      <c r="L7" s="199"/>
      <c r="M7" s="198"/>
      <c r="N7" s="185"/>
      <c r="O7" s="185"/>
      <c r="P7" s="185"/>
      <c r="Q7" s="185"/>
      <c r="R7" s="185"/>
      <c r="S7" s="199"/>
      <c r="T7" s="324"/>
      <c r="U7" s="324"/>
      <c r="V7" s="200">
        <f>SUM(C7:S7)</f>
        <v>0</v>
      </c>
    </row>
    <row r="8" spans="1:22" s="186" customFormat="1">
      <c r="A8" s="197">
        <v>2</v>
      </c>
      <c r="B8" s="1" t="s">
        <v>99</v>
      </c>
      <c r="C8" s="198"/>
      <c r="D8" s="185"/>
      <c r="E8" s="185"/>
      <c r="F8" s="185"/>
      <c r="G8" s="185"/>
      <c r="H8" s="185"/>
      <c r="I8" s="185"/>
      <c r="J8" s="185"/>
      <c r="K8" s="185"/>
      <c r="L8" s="199"/>
      <c r="M8" s="198"/>
      <c r="N8" s="185"/>
      <c r="O8" s="185"/>
      <c r="P8" s="185"/>
      <c r="Q8" s="185"/>
      <c r="R8" s="185"/>
      <c r="S8" s="199"/>
      <c r="T8" s="324"/>
      <c r="U8" s="324"/>
      <c r="V8" s="200">
        <f t="shared" ref="V8:V20" si="0">SUM(C8:S8)</f>
        <v>0</v>
      </c>
    </row>
    <row r="9" spans="1:22" s="186" customFormat="1">
      <c r="A9" s="197">
        <v>3</v>
      </c>
      <c r="B9" s="1" t="s">
        <v>280</v>
      </c>
      <c r="C9" s="198"/>
      <c r="D9" s="185"/>
      <c r="E9" s="185"/>
      <c r="F9" s="185"/>
      <c r="G9" s="185"/>
      <c r="H9" s="185"/>
      <c r="I9" s="185"/>
      <c r="J9" s="185"/>
      <c r="K9" s="185"/>
      <c r="L9" s="199"/>
      <c r="M9" s="198"/>
      <c r="N9" s="185"/>
      <c r="O9" s="185"/>
      <c r="P9" s="185"/>
      <c r="Q9" s="185"/>
      <c r="R9" s="185"/>
      <c r="S9" s="199"/>
      <c r="T9" s="324"/>
      <c r="U9" s="324"/>
      <c r="V9" s="200">
        <f t="shared" si="0"/>
        <v>0</v>
      </c>
    </row>
    <row r="10" spans="1:22" s="186" customFormat="1">
      <c r="A10" s="197">
        <v>4</v>
      </c>
      <c r="B10" s="1" t="s">
        <v>100</v>
      </c>
      <c r="C10" s="198"/>
      <c r="D10" s="185"/>
      <c r="E10" s="185"/>
      <c r="F10" s="185"/>
      <c r="G10" s="185"/>
      <c r="H10" s="185"/>
      <c r="I10" s="185"/>
      <c r="J10" s="185"/>
      <c r="K10" s="185"/>
      <c r="L10" s="199"/>
      <c r="M10" s="198"/>
      <c r="N10" s="185"/>
      <c r="O10" s="185"/>
      <c r="P10" s="185"/>
      <c r="Q10" s="185"/>
      <c r="R10" s="185"/>
      <c r="S10" s="199"/>
      <c r="T10" s="324"/>
      <c r="U10" s="324"/>
      <c r="V10" s="200">
        <f t="shared" si="0"/>
        <v>0</v>
      </c>
    </row>
    <row r="11" spans="1:22" s="186" customFormat="1">
      <c r="A11" s="197">
        <v>5</v>
      </c>
      <c r="B11" s="1" t="s">
        <v>101</v>
      </c>
      <c r="C11" s="198"/>
      <c r="D11" s="185"/>
      <c r="E11" s="185"/>
      <c r="F11" s="185"/>
      <c r="G11" s="185"/>
      <c r="H11" s="185"/>
      <c r="I11" s="185"/>
      <c r="J11" s="185"/>
      <c r="K11" s="185"/>
      <c r="L11" s="199"/>
      <c r="M11" s="198"/>
      <c r="N11" s="185"/>
      <c r="O11" s="185"/>
      <c r="P11" s="185"/>
      <c r="Q11" s="185"/>
      <c r="R11" s="185"/>
      <c r="S11" s="199"/>
      <c r="T11" s="324"/>
      <c r="U11" s="324"/>
      <c r="V11" s="200">
        <f t="shared" si="0"/>
        <v>0</v>
      </c>
    </row>
    <row r="12" spans="1:22" s="186" customFormat="1">
      <c r="A12" s="197">
        <v>6</v>
      </c>
      <c r="B12" s="1" t="s">
        <v>102</v>
      </c>
      <c r="C12" s="198"/>
      <c r="D12" s="185"/>
      <c r="E12" s="185"/>
      <c r="F12" s="185"/>
      <c r="G12" s="185"/>
      <c r="H12" s="185"/>
      <c r="I12" s="185"/>
      <c r="J12" s="185"/>
      <c r="K12" s="185"/>
      <c r="L12" s="199"/>
      <c r="M12" s="198"/>
      <c r="N12" s="185"/>
      <c r="O12" s="185"/>
      <c r="P12" s="185"/>
      <c r="Q12" s="185"/>
      <c r="R12" s="185"/>
      <c r="S12" s="199"/>
      <c r="T12" s="324"/>
      <c r="U12" s="324"/>
      <c r="V12" s="200">
        <f t="shared" si="0"/>
        <v>0</v>
      </c>
    </row>
    <row r="13" spans="1:22" s="186" customFormat="1">
      <c r="A13" s="197">
        <v>7</v>
      </c>
      <c r="B13" s="1" t="s">
        <v>103</v>
      </c>
      <c r="C13" s="198"/>
      <c r="D13" s="185"/>
      <c r="E13" s="185"/>
      <c r="F13" s="185"/>
      <c r="G13" s="185"/>
      <c r="H13" s="185"/>
      <c r="I13" s="185"/>
      <c r="J13" s="185"/>
      <c r="K13" s="185"/>
      <c r="L13" s="199"/>
      <c r="M13" s="198"/>
      <c r="N13" s="185"/>
      <c r="O13" s="185"/>
      <c r="P13" s="185"/>
      <c r="Q13" s="185"/>
      <c r="R13" s="185"/>
      <c r="S13" s="199"/>
      <c r="T13" s="324"/>
      <c r="U13" s="324"/>
      <c r="V13" s="200">
        <f t="shared" si="0"/>
        <v>0</v>
      </c>
    </row>
    <row r="14" spans="1:22" s="186" customFormat="1">
      <c r="A14" s="197">
        <v>8</v>
      </c>
      <c r="B14" s="1" t="s">
        <v>104</v>
      </c>
      <c r="C14" s="198"/>
      <c r="D14" s="185"/>
      <c r="E14" s="185"/>
      <c r="F14" s="185"/>
      <c r="G14" s="185"/>
      <c r="H14" s="185"/>
      <c r="I14" s="185"/>
      <c r="J14" s="185"/>
      <c r="K14" s="185"/>
      <c r="L14" s="199"/>
      <c r="M14" s="198"/>
      <c r="N14" s="185"/>
      <c r="O14" s="185"/>
      <c r="P14" s="185"/>
      <c r="Q14" s="185"/>
      <c r="R14" s="185"/>
      <c r="S14" s="199"/>
      <c r="T14" s="324"/>
      <c r="U14" s="324"/>
      <c r="V14" s="200">
        <f t="shared" si="0"/>
        <v>0</v>
      </c>
    </row>
    <row r="15" spans="1:22" s="186" customFormat="1">
      <c r="A15" s="197">
        <v>9</v>
      </c>
      <c r="B15" s="1" t="s">
        <v>105</v>
      </c>
      <c r="C15" s="198"/>
      <c r="D15" s="185"/>
      <c r="E15" s="185"/>
      <c r="F15" s="185"/>
      <c r="G15" s="185"/>
      <c r="H15" s="185"/>
      <c r="I15" s="185"/>
      <c r="J15" s="185"/>
      <c r="K15" s="185"/>
      <c r="L15" s="199"/>
      <c r="M15" s="198"/>
      <c r="N15" s="185"/>
      <c r="O15" s="185"/>
      <c r="P15" s="185"/>
      <c r="Q15" s="185"/>
      <c r="R15" s="185"/>
      <c r="S15" s="199"/>
      <c r="T15" s="324"/>
      <c r="U15" s="324"/>
      <c r="V15" s="200">
        <f t="shared" si="0"/>
        <v>0</v>
      </c>
    </row>
    <row r="16" spans="1:22" s="186" customFormat="1">
      <c r="A16" s="197">
        <v>10</v>
      </c>
      <c r="B16" s="1" t="s">
        <v>106</v>
      </c>
      <c r="C16" s="198"/>
      <c r="D16" s="185"/>
      <c r="E16" s="185"/>
      <c r="F16" s="185"/>
      <c r="G16" s="185"/>
      <c r="H16" s="185"/>
      <c r="I16" s="185"/>
      <c r="J16" s="185"/>
      <c r="K16" s="185"/>
      <c r="L16" s="199"/>
      <c r="M16" s="198"/>
      <c r="N16" s="185"/>
      <c r="O16" s="185"/>
      <c r="P16" s="185"/>
      <c r="Q16" s="185"/>
      <c r="R16" s="185"/>
      <c r="S16" s="199"/>
      <c r="T16" s="324"/>
      <c r="U16" s="324"/>
      <c r="V16" s="200">
        <f t="shared" si="0"/>
        <v>0</v>
      </c>
    </row>
    <row r="17" spans="1:22" s="186" customFormat="1">
      <c r="A17" s="197">
        <v>11</v>
      </c>
      <c r="B17" s="1" t="s">
        <v>107</v>
      </c>
      <c r="C17" s="198"/>
      <c r="D17" s="185"/>
      <c r="E17" s="185"/>
      <c r="F17" s="185"/>
      <c r="G17" s="185"/>
      <c r="H17" s="185"/>
      <c r="I17" s="185"/>
      <c r="J17" s="185"/>
      <c r="K17" s="185"/>
      <c r="L17" s="199"/>
      <c r="M17" s="198"/>
      <c r="N17" s="185"/>
      <c r="O17" s="185"/>
      <c r="P17" s="185"/>
      <c r="Q17" s="185"/>
      <c r="R17" s="185"/>
      <c r="S17" s="199"/>
      <c r="T17" s="324"/>
      <c r="U17" s="324"/>
      <c r="V17" s="200">
        <f t="shared" si="0"/>
        <v>0</v>
      </c>
    </row>
    <row r="18" spans="1:22" s="186" customFormat="1">
      <c r="A18" s="197">
        <v>12</v>
      </c>
      <c r="B18" s="1" t="s">
        <v>108</v>
      </c>
      <c r="C18" s="198"/>
      <c r="D18" s="185"/>
      <c r="E18" s="185"/>
      <c r="F18" s="185"/>
      <c r="G18" s="185"/>
      <c r="H18" s="185"/>
      <c r="I18" s="185"/>
      <c r="J18" s="185"/>
      <c r="K18" s="185"/>
      <c r="L18" s="199"/>
      <c r="M18" s="198"/>
      <c r="N18" s="185"/>
      <c r="O18" s="185"/>
      <c r="P18" s="185"/>
      <c r="Q18" s="185"/>
      <c r="R18" s="185"/>
      <c r="S18" s="199"/>
      <c r="T18" s="324"/>
      <c r="U18" s="324"/>
      <c r="V18" s="200">
        <f t="shared" si="0"/>
        <v>0</v>
      </c>
    </row>
    <row r="19" spans="1:22" s="186" customFormat="1">
      <c r="A19" s="197">
        <v>13</v>
      </c>
      <c r="B19" s="1" t="s">
        <v>109</v>
      </c>
      <c r="C19" s="198"/>
      <c r="D19" s="185"/>
      <c r="E19" s="185"/>
      <c r="F19" s="185"/>
      <c r="G19" s="185"/>
      <c r="H19" s="185"/>
      <c r="I19" s="185"/>
      <c r="J19" s="185"/>
      <c r="K19" s="185"/>
      <c r="L19" s="199"/>
      <c r="M19" s="198"/>
      <c r="N19" s="185"/>
      <c r="O19" s="185"/>
      <c r="P19" s="185"/>
      <c r="Q19" s="185"/>
      <c r="R19" s="185"/>
      <c r="S19" s="199"/>
      <c r="T19" s="324"/>
      <c r="U19" s="324"/>
      <c r="V19" s="200">
        <f t="shared" si="0"/>
        <v>0</v>
      </c>
    </row>
    <row r="20" spans="1:22" s="186" customFormat="1">
      <c r="A20" s="197">
        <v>14</v>
      </c>
      <c r="B20" s="1" t="s">
        <v>110</v>
      </c>
      <c r="C20" s="198"/>
      <c r="D20" s="185"/>
      <c r="E20" s="185"/>
      <c r="F20" s="185"/>
      <c r="G20" s="185"/>
      <c r="H20" s="185"/>
      <c r="I20" s="185"/>
      <c r="J20" s="185"/>
      <c r="K20" s="185"/>
      <c r="L20" s="199"/>
      <c r="M20" s="198"/>
      <c r="N20" s="185"/>
      <c r="O20" s="185"/>
      <c r="P20" s="185"/>
      <c r="Q20" s="185"/>
      <c r="R20" s="185"/>
      <c r="S20" s="199"/>
      <c r="T20" s="324"/>
      <c r="U20" s="324"/>
      <c r="V20" s="200">
        <f t="shared" si="0"/>
        <v>0</v>
      </c>
    </row>
    <row r="21" spans="1:22" ht="13.8" thickBot="1">
      <c r="A21" s="187"/>
      <c r="B21" s="201" t="s">
        <v>111</v>
      </c>
      <c r="C21" s="202">
        <f>SUM(C7:C20)</f>
        <v>0</v>
      </c>
      <c r="D21" s="189">
        <f t="shared" ref="D21:V21" si="1">SUM(D7:D20)</f>
        <v>0</v>
      </c>
      <c r="E21" s="189">
        <f t="shared" si="1"/>
        <v>0</v>
      </c>
      <c r="F21" s="189">
        <f t="shared" si="1"/>
        <v>0</v>
      </c>
      <c r="G21" s="189">
        <f t="shared" si="1"/>
        <v>0</v>
      </c>
      <c r="H21" s="189">
        <f t="shared" si="1"/>
        <v>0</v>
      </c>
      <c r="I21" s="189">
        <f t="shared" si="1"/>
        <v>0</v>
      </c>
      <c r="J21" s="189">
        <f t="shared" si="1"/>
        <v>0</v>
      </c>
      <c r="K21" s="189">
        <f t="shared" si="1"/>
        <v>0</v>
      </c>
      <c r="L21" s="203">
        <f t="shared" si="1"/>
        <v>0</v>
      </c>
      <c r="M21" s="202">
        <f t="shared" si="1"/>
        <v>0</v>
      </c>
      <c r="N21" s="189">
        <f t="shared" si="1"/>
        <v>0</v>
      </c>
      <c r="O21" s="189">
        <f t="shared" si="1"/>
        <v>0</v>
      </c>
      <c r="P21" s="189">
        <f t="shared" si="1"/>
        <v>0</v>
      </c>
      <c r="Q21" s="189">
        <f t="shared" si="1"/>
        <v>0</v>
      </c>
      <c r="R21" s="189">
        <f t="shared" si="1"/>
        <v>0</v>
      </c>
      <c r="S21" s="203">
        <f>SUM(S7:S20)</f>
        <v>0</v>
      </c>
      <c r="T21" s="203">
        <f>SUM(T7:T20)</f>
        <v>0</v>
      </c>
      <c r="U21" s="203">
        <f t="shared" ref="U21" si="2">SUM(U7:U20)</f>
        <v>0</v>
      </c>
      <c r="V21" s="204">
        <f t="shared" si="1"/>
        <v>0</v>
      </c>
    </row>
    <row r="24" spans="1:22">
      <c r="A24" s="7"/>
      <c r="B24" s="7"/>
      <c r="C24" s="97"/>
      <c r="D24" s="97"/>
      <c r="E24" s="97"/>
    </row>
    <row r="25" spans="1:22">
      <c r="A25" s="205"/>
      <c r="B25" s="205"/>
      <c r="C25" s="7"/>
      <c r="D25" s="97"/>
      <c r="E25" s="97"/>
    </row>
    <row r="26" spans="1:22">
      <c r="A26" s="205"/>
      <c r="B26" s="98"/>
      <c r="C26" s="7"/>
      <c r="D26" s="97"/>
      <c r="E26" s="97"/>
    </row>
    <row r="27" spans="1:22">
      <c r="A27" s="205"/>
      <c r="B27" s="205"/>
      <c r="C27" s="7"/>
      <c r="D27" s="97"/>
      <c r="E27" s="97"/>
    </row>
    <row r="28" spans="1:22">
      <c r="A28" s="205"/>
      <c r="B28" s="98"/>
      <c r="C28" s="7"/>
      <c r="D28" s="97"/>
      <c r="E28" s="97"/>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zoomScale="55" zoomScaleNormal="55" workbookViewId="0">
      <pane xSplit="1" ySplit="7" topLeftCell="B8" activePane="bottomRight" state="frozen"/>
      <selection activeCell="B9" sqref="B9"/>
      <selection pane="topRight" activeCell="B9" sqref="B9"/>
      <selection pane="bottomLeft" activeCell="B9" sqref="B9"/>
      <selection pane="bottomRight" activeCell="H42" sqref="H42"/>
    </sheetView>
  </sheetViews>
  <sheetFormatPr defaultColWidth="9.109375" defaultRowHeight="13.8"/>
  <cols>
    <col min="1" max="1" width="10.5546875" style="4" bestFit="1" customWidth="1"/>
    <col min="2" max="2" width="101.88671875" style="4" customWidth="1"/>
    <col min="3" max="3" width="13.6640625" style="325" customWidth="1"/>
    <col min="4" max="4" width="14.88671875" style="325" bestFit="1" customWidth="1"/>
    <col min="5" max="5" width="17.6640625" style="325" customWidth="1"/>
    <col min="6" max="6" width="15.88671875" style="325" customWidth="1"/>
    <col min="7" max="7" width="17.44140625" style="325" customWidth="1"/>
    <col min="8" max="8" width="15.33203125" style="325" customWidth="1"/>
    <col min="9" max="16384" width="9.109375" style="57"/>
  </cols>
  <sheetData>
    <row r="1" spans="1:9">
      <c r="A1" s="2" t="s">
        <v>31</v>
      </c>
      <c r="B1" s="3" t="s">
        <v>427</v>
      </c>
    </row>
    <row r="2" spans="1:9">
      <c r="A2" s="2" t="s">
        <v>32</v>
      </c>
      <c r="B2" s="424">
        <v>43100</v>
      </c>
    </row>
    <row r="4" spans="1:9" ht="14.4" thickBot="1">
      <c r="A4" s="2" t="s">
        <v>262</v>
      </c>
      <c r="B4" s="190" t="s">
        <v>387</v>
      </c>
    </row>
    <row r="5" spans="1:9">
      <c r="A5" s="191"/>
      <c r="B5" s="206"/>
      <c r="C5" s="326" t="s">
        <v>0</v>
      </c>
      <c r="D5" s="326" t="s">
        <v>1</v>
      </c>
      <c r="E5" s="326" t="s">
        <v>2</v>
      </c>
      <c r="F5" s="326" t="s">
        <v>3</v>
      </c>
      <c r="G5" s="327" t="s">
        <v>4</v>
      </c>
      <c r="H5" s="328" t="s">
        <v>6</v>
      </c>
      <c r="I5" s="207"/>
    </row>
    <row r="6" spans="1:9" s="207" customFormat="1" ht="12.75" customHeight="1">
      <c r="A6" s="208"/>
      <c r="B6" s="491" t="s">
        <v>261</v>
      </c>
      <c r="C6" s="493" t="s">
        <v>379</v>
      </c>
      <c r="D6" s="495" t="s">
        <v>378</v>
      </c>
      <c r="E6" s="496"/>
      <c r="F6" s="493" t="s">
        <v>383</v>
      </c>
      <c r="G6" s="493" t="s">
        <v>384</v>
      </c>
      <c r="H6" s="489" t="s">
        <v>382</v>
      </c>
    </row>
    <row r="7" spans="1:9" ht="41.4">
      <c r="A7" s="210"/>
      <c r="B7" s="492"/>
      <c r="C7" s="494"/>
      <c r="D7" s="329" t="s">
        <v>381</v>
      </c>
      <c r="E7" s="329" t="s">
        <v>380</v>
      </c>
      <c r="F7" s="494"/>
      <c r="G7" s="494"/>
      <c r="H7" s="490"/>
      <c r="I7" s="207"/>
    </row>
    <row r="8" spans="1:9">
      <c r="A8" s="208">
        <v>1</v>
      </c>
      <c r="B8" s="1" t="s">
        <v>98</v>
      </c>
      <c r="C8" s="330">
        <v>13009220.869999999</v>
      </c>
      <c r="D8" s="331"/>
      <c r="E8" s="330"/>
      <c r="F8" s="330">
        <v>2317753.35</v>
      </c>
      <c r="G8" s="332">
        <v>2317753.35</v>
      </c>
      <c r="H8" s="334">
        <f>G8/(C8+E8)</f>
        <v>0.17816234908770523</v>
      </c>
    </row>
    <row r="9" spans="1:9" ht="15" customHeight="1">
      <c r="A9" s="208">
        <v>2</v>
      </c>
      <c r="B9" s="1" t="s">
        <v>99</v>
      </c>
      <c r="C9" s="330">
        <v>0</v>
      </c>
      <c r="D9" s="331"/>
      <c r="E9" s="330"/>
      <c r="F9" s="330">
        <v>0</v>
      </c>
      <c r="G9" s="332">
        <v>0</v>
      </c>
      <c r="H9" s="334" t="e">
        <f t="shared" ref="H9:H21" si="0">G9/(C9+E9)</f>
        <v>#DIV/0!</v>
      </c>
    </row>
    <row r="10" spans="1:9">
      <c r="A10" s="208">
        <v>3</v>
      </c>
      <c r="B10" s="1" t="s">
        <v>280</v>
      </c>
      <c r="C10" s="330">
        <v>0</v>
      </c>
      <c r="D10" s="331"/>
      <c r="E10" s="330"/>
      <c r="F10" s="330">
        <v>0</v>
      </c>
      <c r="G10" s="332">
        <v>0</v>
      </c>
      <c r="H10" s="334" t="e">
        <f t="shared" si="0"/>
        <v>#DIV/0!</v>
      </c>
    </row>
    <row r="11" spans="1:9">
      <c r="A11" s="208">
        <v>4</v>
      </c>
      <c r="B11" s="1" t="s">
        <v>100</v>
      </c>
      <c r="C11" s="330">
        <v>0</v>
      </c>
      <c r="D11" s="331"/>
      <c r="E11" s="330"/>
      <c r="F11" s="330">
        <v>0</v>
      </c>
      <c r="G11" s="332">
        <v>0</v>
      </c>
      <c r="H11" s="334" t="e">
        <f t="shared" si="0"/>
        <v>#DIV/0!</v>
      </c>
    </row>
    <row r="12" spans="1:9">
      <c r="A12" s="208">
        <v>5</v>
      </c>
      <c r="B12" s="1" t="s">
        <v>101</v>
      </c>
      <c r="C12" s="330">
        <v>0</v>
      </c>
      <c r="D12" s="331"/>
      <c r="E12" s="330"/>
      <c r="F12" s="330">
        <v>0</v>
      </c>
      <c r="G12" s="332">
        <v>0</v>
      </c>
      <c r="H12" s="334" t="e">
        <f t="shared" si="0"/>
        <v>#DIV/0!</v>
      </c>
    </row>
    <row r="13" spans="1:9">
      <c r="A13" s="208">
        <v>6</v>
      </c>
      <c r="B13" s="1" t="s">
        <v>102</v>
      </c>
      <c r="C13" s="330">
        <v>12479154.770000001</v>
      </c>
      <c r="D13" s="331"/>
      <c r="E13" s="330"/>
      <c r="F13" s="330">
        <v>10615078.618000003</v>
      </c>
      <c r="G13" s="332">
        <v>10615078.618000003</v>
      </c>
      <c r="H13" s="334">
        <f t="shared" si="0"/>
        <v>0.85062480701968257</v>
      </c>
    </row>
    <row r="14" spans="1:9">
      <c r="A14" s="208">
        <v>7</v>
      </c>
      <c r="B14" s="1" t="s">
        <v>103</v>
      </c>
      <c r="C14" s="330">
        <v>5726878.9048000099</v>
      </c>
      <c r="D14" s="331">
        <v>159863.4</v>
      </c>
      <c r="E14" s="330">
        <v>42642</v>
      </c>
      <c r="F14" s="330">
        <v>6030660.77480001</v>
      </c>
      <c r="G14" s="332">
        <v>6030660.77480001</v>
      </c>
      <c r="H14" s="334">
        <f t="shared" si="0"/>
        <v>1.0452619679014843</v>
      </c>
    </row>
    <row r="15" spans="1:9">
      <c r="A15" s="208">
        <v>8</v>
      </c>
      <c r="B15" s="1" t="s">
        <v>104</v>
      </c>
      <c r="C15" s="330">
        <v>0</v>
      </c>
      <c r="D15" s="331"/>
      <c r="E15" s="330"/>
      <c r="F15" s="330">
        <v>0</v>
      </c>
      <c r="G15" s="332">
        <v>0</v>
      </c>
      <c r="H15" s="334" t="e">
        <f t="shared" si="0"/>
        <v>#DIV/0!</v>
      </c>
    </row>
    <row r="16" spans="1:9">
      <c r="A16" s="208">
        <v>9</v>
      </c>
      <c r="B16" s="1" t="s">
        <v>105</v>
      </c>
      <c r="C16" s="330">
        <v>0</v>
      </c>
      <c r="D16" s="331"/>
      <c r="E16" s="330"/>
      <c r="F16" s="330">
        <v>0</v>
      </c>
      <c r="G16" s="332">
        <v>0</v>
      </c>
      <c r="H16" s="334" t="e">
        <f t="shared" si="0"/>
        <v>#DIV/0!</v>
      </c>
    </row>
    <row r="17" spans="1:8">
      <c r="A17" s="208">
        <v>10</v>
      </c>
      <c r="B17" s="1" t="s">
        <v>106</v>
      </c>
      <c r="C17" s="330">
        <v>657939.50199999986</v>
      </c>
      <c r="D17" s="331"/>
      <c r="E17" s="330"/>
      <c r="F17" s="330">
        <v>680439.50199999986</v>
      </c>
      <c r="G17" s="332">
        <v>680439.50199999986</v>
      </c>
      <c r="H17" s="334">
        <f t="shared" si="0"/>
        <v>1.0341976730863622</v>
      </c>
    </row>
    <row r="18" spans="1:8">
      <c r="A18" s="208">
        <v>11</v>
      </c>
      <c r="B18" s="1" t="s">
        <v>107</v>
      </c>
      <c r="C18" s="330">
        <v>0</v>
      </c>
      <c r="D18" s="331"/>
      <c r="E18" s="330"/>
      <c r="F18" s="330">
        <v>0</v>
      </c>
      <c r="G18" s="332">
        <v>0</v>
      </c>
      <c r="H18" s="334" t="e">
        <f t="shared" si="0"/>
        <v>#DIV/0!</v>
      </c>
    </row>
    <row r="19" spans="1:8">
      <c r="A19" s="208">
        <v>12</v>
      </c>
      <c r="B19" s="1" t="s">
        <v>108</v>
      </c>
      <c r="C19" s="330">
        <v>0</v>
      </c>
      <c r="D19" s="331"/>
      <c r="E19" s="330"/>
      <c r="F19" s="330">
        <v>0</v>
      </c>
      <c r="G19" s="332">
        <v>0</v>
      </c>
      <c r="H19" s="334" t="e">
        <f t="shared" si="0"/>
        <v>#DIV/0!</v>
      </c>
    </row>
    <row r="20" spans="1:8">
      <c r="A20" s="208">
        <v>13</v>
      </c>
      <c r="B20" s="1" t="s">
        <v>256</v>
      </c>
      <c r="C20" s="330">
        <v>0</v>
      </c>
      <c r="D20" s="331"/>
      <c r="E20" s="330"/>
      <c r="F20" s="330">
        <v>0</v>
      </c>
      <c r="G20" s="332">
        <v>0</v>
      </c>
      <c r="H20" s="334" t="e">
        <f t="shared" si="0"/>
        <v>#DIV/0!</v>
      </c>
    </row>
    <row r="21" spans="1:8">
      <c r="A21" s="208">
        <v>14</v>
      </c>
      <c r="B21" s="1" t="s">
        <v>110</v>
      </c>
      <c r="C21" s="330">
        <v>21054213.670000002</v>
      </c>
      <c r="D21" s="331"/>
      <c r="E21" s="330"/>
      <c r="F21" s="330">
        <v>18102315.641999997</v>
      </c>
      <c r="G21" s="332">
        <v>18102315.641999997</v>
      </c>
      <c r="H21" s="334">
        <f t="shared" si="0"/>
        <v>0.85979537995255828</v>
      </c>
    </row>
    <row r="22" spans="1:8" ht="14.4" thickBot="1">
      <c r="A22" s="211"/>
      <c r="B22" s="212" t="s">
        <v>111</v>
      </c>
      <c r="C22" s="333">
        <f>SUM(C8:C21)</f>
        <v>52927407.716800012</v>
      </c>
      <c r="D22" s="333">
        <f>SUM(D8:D21)</f>
        <v>159863.4</v>
      </c>
      <c r="E22" s="333">
        <f>SUM(E8:E21)</f>
        <v>42642</v>
      </c>
      <c r="F22" s="333">
        <f>SUM(F8:F21)</f>
        <v>37746247.886800006</v>
      </c>
      <c r="G22" s="333">
        <f>SUM(G8:G21)</f>
        <v>37746247.886800006</v>
      </c>
      <c r="H22" s="335" t="e">
        <f t="shared" ref="H22" si="1">SUM(H8:H21)</f>
        <v>#DIV/0!</v>
      </c>
    </row>
  </sheetData>
  <mergeCells count="6">
    <mergeCell ref="H6:H7"/>
    <mergeCell ref="B6:B7"/>
    <mergeCell ref="C6:C7"/>
    <mergeCell ref="D6:E6"/>
    <mergeCell ref="F6:F7"/>
    <mergeCell ref="G6:G7"/>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70" zoomScaleNormal="70" workbookViewId="0">
      <pane xSplit="2" ySplit="6" topLeftCell="E7" activePane="bottomRight" state="frozen"/>
      <selection pane="topRight" activeCell="C1" sqref="C1"/>
      <selection pane="bottomLeft" activeCell="A6" sqref="A6"/>
      <selection pane="bottomRight" activeCell="H29" sqref="H29"/>
    </sheetView>
  </sheetViews>
  <sheetFormatPr defaultColWidth="9.109375" defaultRowHeight="13.8"/>
  <cols>
    <col min="1" max="1" width="10.5546875" style="325" bestFit="1" customWidth="1"/>
    <col min="2" max="2" width="104.109375" style="325" customWidth="1"/>
    <col min="3" max="11" width="12.6640625" style="325" customWidth="1"/>
    <col min="12" max="16384" width="9.109375" style="325"/>
  </cols>
  <sheetData>
    <row r="1" spans="1:11">
      <c r="A1" s="325" t="s">
        <v>31</v>
      </c>
      <c r="B1" s="3" t="s">
        <v>427</v>
      </c>
    </row>
    <row r="2" spans="1:11">
      <c r="A2" s="325" t="s">
        <v>32</v>
      </c>
      <c r="B2" s="424">
        <v>43100</v>
      </c>
      <c r="C2" s="352"/>
      <c r="D2" s="352"/>
    </row>
    <row r="3" spans="1:11">
      <c r="B3" s="352"/>
      <c r="C3" s="352"/>
      <c r="D3" s="352"/>
    </row>
    <row r="4" spans="1:11" ht="14.4" thickBot="1">
      <c r="A4" s="325" t="s">
        <v>258</v>
      </c>
      <c r="B4" s="392" t="s">
        <v>388</v>
      </c>
      <c r="C4" s="352"/>
      <c r="D4" s="352"/>
    </row>
    <row r="5" spans="1:11" ht="30" customHeight="1">
      <c r="A5" s="497"/>
      <c r="B5" s="498"/>
      <c r="C5" s="499" t="s">
        <v>422</v>
      </c>
      <c r="D5" s="499"/>
      <c r="E5" s="499"/>
      <c r="F5" s="499" t="s">
        <v>424</v>
      </c>
      <c r="G5" s="499"/>
      <c r="H5" s="499"/>
      <c r="I5" s="499" t="s">
        <v>423</v>
      </c>
      <c r="J5" s="499"/>
      <c r="K5" s="500"/>
    </row>
    <row r="6" spans="1:11">
      <c r="A6" s="353"/>
      <c r="B6" s="354"/>
      <c r="C6" s="64" t="s">
        <v>70</v>
      </c>
      <c r="D6" s="64" t="s">
        <v>71</v>
      </c>
      <c r="E6" s="64" t="s">
        <v>72</v>
      </c>
      <c r="F6" s="64" t="s">
        <v>70</v>
      </c>
      <c r="G6" s="64" t="s">
        <v>71</v>
      </c>
      <c r="H6" s="64" t="s">
        <v>72</v>
      </c>
      <c r="I6" s="64" t="s">
        <v>70</v>
      </c>
      <c r="J6" s="64" t="s">
        <v>71</v>
      </c>
      <c r="K6" s="64" t="s">
        <v>72</v>
      </c>
    </row>
    <row r="7" spans="1:11">
      <c r="A7" s="355" t="s">
        <v>391</v>
      </c>
      <c r="B7" s="356"/>
      <c r="C7" s="356"/>
      <c r="D7" s="356"/>
      <c r="E7" s="356"/>
      <c r="F7" s="356"/>
      <c r="G7" s="356"/>
      <c r="H7" s="356"/>
      <c r="I7" s="356"/>
      <c r="J7" s="356"/>
      <c r="K7" s="357"/>
    </row>
    <row r="8" spans="1:11">
      <c r="A8" s="358">
        <v>1</v>
      </c>
      <c r="B8" s="359" t="s">
        <v>389</v>
      </c>
      <c r="C8" s="360"/>
      <c r="D8" s="360"/>
      <c r="E8" s="360"/>
      <c r="F8" s="361">
        <v>12898850.979999999</v>
      </c>
      <c r="G8" s="361">
        <v>14159026.622500001</v>
      </c>
      <c r="H8" s="361">
        <v>27057877.602499999</v>
      </c>
      <c r="I8" s="361">
        <v>10698850.979999999</v>
      </c>
      <c r="J8" s="361">
        <v>4617344.25</v>
      </c>
      <c r="K8" s="362">
        <v>15316195.229999999</v>
      </c>
    </row>
    <row r="9" spans="1:11">
      <c r="A9" s="355" t="s">
        <v>392</v>
      </c>
      <c r="B9" s="356"/>
      <c r="C9" s="356"/>
      <c r="D9" s="356"/>
      <c r="E9" s="356"/>
      <c r="F9" s="356"/>
      <c r="G9" s="356"/>
      <c r="H9" s="356"/>
      <c r="I9" s="356"/>
      <c r="J9" s="356"/>
      <c r="K9" s="357"/>
    </row>
    <row r="10" spans="1:11">
      <c r="A10" s="363">
        <v>2</v>
      </c>
      <c r="B10" s="364" t="s">
        <v>400</v>
      </c>
      <c r="C10" s="364">
        <v>1590550.27</v>
      </c>
      <c r="D10" s="365">
        <v>6575201.3300000001</v>
      </c>
      <c r="E10" s="365">
        <v>8165751.5999999996</v>
      </c>
      <c r="F10" s="365">
        <v>567033</v>
      </c>
      <c r="G10" s="365">
        <v>2219781</v>
      </c>
      <c r="H10" s="365">
        <v>2786814</v>
      </c>
      <c r="I10" s="365">
        <v>123141.54999999999</v>
      </c>
      <c r="J10" s="365">
        <v>341945.02</v>
      </c>
      <c r="K10" s="366">
        <v>465086.57</v>
      </c>
    </row>
    <row r="11" spans="1:11">
      <c r="A11" s="363">
        <v>3</v>
      </c>
      <c r="B11" s="364" t="s">
        <v>394</v>
      </c>
      <c r="C11" s="364">
        <v>2863016.7</v>
      </c>
      <c r="D11" s="365">
        <v>13552312.220000001</v>
      </c>
      <c r="E11" s="365">
        <v>16415328.920000002</v>
      </c>
      <c r="F11" s="365">
        <v>1471134</v>
      </c>
      <c r="G11" s="365">
        <v>2712545</v>
      </c>
      <c r="H11" s="365">
        <v>4183679</v>
      </c>
      <c r="I11" s="365">
        <v>847009.64999999991</v>
      </c>
      <c r="J11" s="365">
        <v>1127200.98</v>
      </c>
      <c r="K11" s="366">
        <v>1974210.63</v>
      </c>
    </row>
    <row r="12" spans="1:11">
      <c r="A12" s="363">
        <v>4</v>
      </c>
      <c r="B12" s="364" t="s">
        <v>395</v>
      </c>
      <c r="C12" s="364">
        <v>0</v>
      </c>
      <c r="D12" s="365">
        <v>0</v>
      </c>
      <c r="E12" s="365">
        <v>0</v>
      </c>
      <c r="F12" s="365">
        <v>0</v>
      </c>
      <c r="G12" s="365">
        <v>0</v>
      </c>
      <c r="H12" s="365">
        <v>0</v>
      </c>
      <c r="I12" s="365">
        <v>0</v>
      </c>
      <c r="J12" s="365">
        <v>0</v>
      </c>
      <c r="K12" s="366">
        <v>0</v>
      </c>
    </row>
    <row r="13" spans="1:11">
      <c r="A13" s="363">
        <v>5</v>
      </c>
      <c r="B13" s="364" t="s">
        <v>403</v>
      </c>
      <c r="C13" s="364">
        <v>108019.40000000001</v>
      </c>
      <c r="D13" s="365">
        <v>51844</v>
      </c>
      <c r="E13" s="365">
        <v>159863.40000000002</v>
      </c>
      <c r="F13" s="365">
        <v>22799.071000000004</v>
      </c>
      <c r="G13" s="365">
        <v>5184.4000000000005</v>
      </c>
      <c r="H13" s="365">
        <v>27983.471000000005</v>
      </c>
      <c r="I13" s="365">
        <v>6192.6710000000012</v>
      </c>
      <c r="J13" s="365">
        <v>3888.3</v>
      </c>
      <c r="K13" s="366">
        <v>10080.971000000001</v>
      </c>
    </row>
    <row r="14" spans="1:11">
      <c r="A14" s="363">
        <v>6</v>
      </c>
      <c r="B14" s="364" t="s">
        <v>418</v>
      </c>
      <c r="C14" s="364"/>
      <c r="D14" s="365"/>
      <c r="E14" s="365"/>
      <c r="F14" s="365"/>
      <c r="G14" s="365"/>
      <c r="H14" s="365">
        <v>0</v>
      </c>
      <c r="I14" s="365">
        <v>0</v>
      </c>
      <c r="J14" s="365"/>
      <c r="K14" s="366">
        <v>0</v>
      </c>
    </row>
    <row r="15" spans="1:11">
      <c r="A15" s="363">
        <v>7</v>
      </c>
      <c r="B15" s="364" t="s">
        <v>419</v>
      </c>
      <c r="C15" s="364">
        <v>385348.7</v>
      </c>
      <c r="D15" s="365">
        <v>68489.39</v>
      </c>
      <c r="E15" s="365">
        <v>453838.09</v>
      </c>
      <c r="F15" s="365">
        <v>166448.14000000001</v>
      </c>
      <c r="G15" s="365">
        <v>46267.17</v>
      </c>
      <c r="H15" s="365">
        <v>212715.31</v>
      </c>
      <c r="I15" s="365">
        <v>166448.14000000001</v>
      </c>
      <c r="J15" s="365">
        <v>46267.17</v>
      </c>
      <c r="K15" s="366">
        <v>212715.31</v>
      </c>
    </row>
    <row r="16" spans="1:11">
      <c r="A16" s="363">
        <v>8</v>
      </c>
      <c r="B16" s="367" t="s">
        <v>396</v>
      </c>
      <c r="C16" s="364">
        <v>4946935.0700000012</v>
      </c>
      <c r="D16" s="365">
        <v>20247846.940000001</v>
      </c>
      <c r="E16" s="365">
        <v>25194782.010000002</v>
      </c>
      <c r="F16" s="365">
        <v>2227414.2110000001</v>
      </c>
      <c r="G16" s="365">
        <v>4983777.57</v>
      </c>
      <c r="H16" s="365">
        <v>7211191.7809999995</v>
      </c>
      <c r="I16" s="365">
        <v>1142792.0109999999</v>
      </c>
      <c r="J16" s="365">
        <v>1519301.47</v>
      </c>
      <c r="K16" s="366">
        <v>2662093.4809999997</v>
      </c>
    </row>
    <row r="17" spans="1:11">
      <c r="A17" s="355" t="s">
        <v>393</v>
      </c>
      <c r="B17" s="356"/>
      <c r="C17" s="356"/>
      <c r="D17" s="356"/>
      <c r="E17" s="356"/>
      <c r="F17" s="356"/>
      <c r="G17" s="356"/>
      <c r="H17" s="356"/>
      <c r="I17" s="356"/>
      <c r="J17" s="356"/>
      <c r="K17" s="357"/>
    </row>
    <row r="18" spans="1:11">
      <c r="A18" s="363">
        <v>9</v>
      </c>
      <c r="B18" s="364" t="s">
        <v>399</v>
      </c>
      <c r="C18" s="364"/>
      <c r="D18" s="365"/>
      <c r="E18" s="365"/>
      <c r="F18" s="365"/>
      <c r="G18" s="365"/>
      <c r="H18" s="365"/>
      <c r="I18" s="365"/>
      <c r="J18" s="365"/>
      <c r="K18" s="366">
        <v>0</v>
      </c>
    </row>
    <row r="19" spans="1:11">
      <c r="A19" s="363">
        <v>10</v>
      </c>
      <c r="B19" s="364" t="s">
        <v>420</v>
      </c>
      <c r="C19" s="364">
        <v>4600012.78</v>
      </c>
      <c r="D19" s="365">
        <v>10863089.590000002</v>
      </c>
      <c r="E19" s="365">
        <v>15463102.370000001</v>
      </c>
      <c r="F19" s="365">
        <v>599052.11499999999</v>
      </c>
      <c r="G19" s="365">
        <v>23413.95</v>
      </c>
      <c r="H19" s="365">
        <v>622466.06499999994</v>
      </c>
      <c r="I19" s="365">
        <v>2799052.1150000002</v>
      </c>
      <c r="J19" s="365">
        <v>10262791.560000001</v>
      </c>
      <c r="K19" s="366">
        <v>13061843.675000001</v>
      </c>
    </row>
    <row r="20" spans="1:11">
      <c r="A20" s="363">
        <v>11</v>
      </c>
      <c r="B20" s="364" t="s">
        <v>398</v>
      </c>
      <c r="C20" s="364"/>
      <c r="D20" s="365"/>
      <c r="E20" s="365"/>
      <c r="F20" s="365"/>
      <c r="G20" s="365"/>
      <c r="H20" s="365"/>
      <c r="I20" s="365"/>
      <c r="J20" s="365"/>
      <c r="K20" s="366">
        <v>0</v>
      </c>
    </row>
    <row r="21" spans="1:11" ht="14.4" thickBot="1">
      <c r="A21" s="368">
        <v>12</v>
      </c>
      <c r="B21" s="369" t="s">
        <v>397</v>
      </c>
      <c r="C21" s="370">
        <v>4600012.78</v>
      </c>
      <c r="D21" s="371">
        <v>10863089.590000002</v>
      </c>
      <c r="E21" s="370">
        <v>15463102.370000001</v>
      </c>
      <c r="F21" s="371">
        <v>599052.11499999999</v>
      </c>
      <c r="G21" s="371">
        <v>23413.95</v>
      </c>
      <c r="H21" s="371">
        <v>622466.06499999994</v>
      </c>
      <c r="I21" s="371">
        <v>2799052.1150000002</v>
      </c>
      <c r="J21" s="371">
        <v>10262791.560000001</v>
      </c>
      <c r="K21" s="372">
        <v>13061843.675000001</v>
      </c>
    </row>
    <row r="22" spans="1:11" ht="38.25" customHeight="1" thickBot="1">
      <c r="A22" s="373"/>
      <c r="B22" s="374"/>
      <c r="C22" s="374"/>
      <c r="D22" s="374"/>
      <c r="E22" s="374"/>
      <c r="F22" s="501" t="s">
        <v>425</v>
      </c>
      <c r="G22" s="499"/>
      <c r="H22" s="499"/>
      <c r="I22" s="501" t="s">
        <v>404</v>
      </c>
      <c r="J22" s="499"/>
      <c r="K22" s="500"/>
    </row>
    <row r="23" spans="1:11">
      <c r="A23" s="375">
        <v>13</v>
      </c>
      <c r="B23" s="376" t="s">
        <v>389</v>
      </c>
      <c r="C23" s="377"/>
      <c r="D23" s="377"/>
      <c r="E23" s="377"/>
      <c r="F23" s="378">
        <v>12898850.979999999</v>
      </c>
      <c r="G23" s="378">
        <v>14159026.622500001</v>
      </c>
      <c r="H23" s="378">
        <v>27057877.602499999</v>
      </c>
      <c r="I23" s="378">
        <v>10698850.979999999</v>
      </c>
      <c r="J23" s="378">
        <v>4617344.25</v>
      </c>
      <c r="K23" s="379">
        <v>15316195.229999999</v>
      </c>
    </row>
    <row r="24" spans="1:11" ht="14.4" thickBot="1">
      <c r="A24" s="380">
        <v>14</v>
      </c>
      <c r="B24" s="381" t="s">
        <v>401</v>
      </c>
      <c r="C24" s="382"/>
      <c r="D24" s="383"/>
      <c r="E24" s="384"/>
      <c r="F24" s="385">
        <v>1628362.0461499996</v>
      </c>
      <c r="G24" s="385">
        <v>4960363.9230999993</v>
      </c>
      <c r="H24" s="385">
        <v>6588725.9692499992</v>
      </c>
      <c r="I24" s="385">
        <v>285698.00449999998</v>
      </c>
      <c r="J24" s="385">
        <v>379825.44462499995</v>
      </c>
      <c r="K24" s="386">
        <v>665523.44912499993</v>
      </c>
    </row>
    <row r="25" spans="1:11" ht="14.4" thickBot="1">
      <c r="A25" s="387">
        <v>15</v>
      </c>
      <c r="B25" s="388" t="s">
        <v>402</v>
      </c>
      <c r="C25" s="389"/>
      <c r="D25" s="389"/>
      <c r="E25" s="389"/>
      <c r="F25" s="390">
        <v>7.9213655283217017</v>
      </c>
      <c r="G25" s="390">
        <v>2.85443302991593</v>
      </c>
      <c r="H25" s="390">
        <v>4.1066934227923308</v>
      </c>
      <c r="I25" s="390">
        <v>37.448112382598033</v>
      </c>
      <c r="J25" s="390">
        <v>12.156490080749288</v>
      </c>
      <c r="K25" s="391">
        <v>23.013757441810711</v>
      </c>
    </row>
    <row r="27" spans="1:11" ht="27">
      <c r="B27" s="351" t="s">
        <v>421</v>
      </c>
    </row>
    <row r="28" spans="1:11">
      <c r="B28" s="325" t="s">
        <v>426</v>
      </c>
    </row>
  </sheetData>
  <mergeCells count="6">
    <mergeCell ref="A5:B5"/>
    <mergeCell ref="C5:E5"/>
    <mergeCell ref="F5:H5"/>
    <mergeCell ref="I5:K5"/>
    <mergeCell ref="F22:H22"/>
    <mergeCell ref="I22:K2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pane xSplit="1" ySplit="5" topLeftCell="C6" activePane="bottomRight" state="frozen"/>
      <selection pane="topRight" activeCell="B1" sqref="B1"/>
      <selection pane="bottomLeft" activeCell="A5" sqref="A5"/>
      <selection pane="bottomRight" activeCell="K9" sqref="K9"/>
    </sheetView>
  </sheetViews>
  <sheetFormatPr defaultColWidth="9.109375" defaultRowHeight="13.2"/>
  <cols>
    <col min="1" max="1" width="10.5546875" style="4" bestFit="1" customWidth="1"/>
    <col min="2" max="2" width="95" style="4" customWidth="1"/>
    <col min="3" max="3" width="12.5546875" style="4" bestFit="1" customWidth="1"/>
    <col min="4" max="4" width="11.44140625" style="4" customWidth="1"/>
    <col min="5" max="5" width="18.33203125" style="4" bestFit="1" customWidth="1"/>
    <col min="6" max="13" width="12.6640625" style="4" customWidth="1"/>
    <col min="14" max="14" width="31" style="4" bestFit="1" customWidth="1"/>
    <col min="15" max="16384" width="9.109375" style="57"/>
  </cols>
  <sheetData>
    <row r="1" spans="1:14">
      <c r="A1" s="4" t="s">
        <v>31</v>
      </c>
      <c r="B1" s="3" t="s">
        <v>427</v>
      </c>
    </row>
    <row r="2" spans="1:14" ht="14.25" customHeight="1">
      <c r="A2" s="4" t="s">
        <v>32</v>
      </c>
      <c r="B2" s="424">
        <v>43100</v>
      </c>
    </row>
    <row r="3" spans="1:14" ht="14.25" customHeight="1"/>
    <row r="4" spans="1:14" ht="13.8" thickBot="1">
      <c r="A4" s="4" t="s">
        <v>274</v>
      </c>
      <c r="B4" s="287" t="s">
        <v>29</v>
      </c>
    </row>
    <row r="5" spans="1:14" s="218" customFormat="1">
      <c r="A5" s="214"/>
      <c r="B5" s="215"/>
      <c r="C5" s="216" t="s">
        <v>0</v>
      </c>
      <c r="D5" s="216" t="s">
        <v>1</v>
      </c>
      <c r="E5" s="216" t="s">
        <v>2</v>
      </c>
      <c r="F5" s="216" t="s">
        <v>3</v>
      </c>
      <c r="G5" s="216" t="s">
        <v>4</v>
      </c>
      <c r="H5" s="216" t="s">
        <v>6</v>
      </c>
      <c r="I5" s="216" t="s">
        <v>9</v>
      </c>
      <c r="J5" s="216" t="s">
        <v>10</v>
      </c>
      <c r="K5" s="216" t="s">
        <v>11</v>
      </c>
      <c r="L5" s="216" t="s">
        <v>12</v>
      </c>
      <c r="M5" s="216" t="s">
        <v>13</v>
      </c>
      <c r="N5" s="217" t="s">
        <v>14</v>
      </c>
    </row>
    <row r="6" spans="1:14" ht="26.4">
      <c r="A6" s="219"/>
      <c r="B6" s="220"/>
      <c r="C6" s="221" t="s">
        <v>273</v>
      </c>
      <c r="D6" s="222" t="s">
        <v>272</v>
      </c>
      <c r="E6" s="223" t="s">
        <v>271</v>
      </c>
      <c r="F6" s="224">
        <v>0</v>
      </c>
      <c r="G6" s="224">
        <v>0.2</v>
      </c>
      <c r="H6" s="224">
        <v>0.35</v>
      </c>
      <c r="I6" s="224">
        <v>0.5</v>
      </c>
      <c r="J6" s="224">
        <v>0.75</v>
      </c>
      <c r="K6" s="224">
        <v>1</v>
      </c>
      <c r="L6" s="224">
        <v>1.5</v>
      </c>
      <c r="M6" s="224">
        <v>2.5</v>
      </c>
      <c r="N6" s="286" t="s">
        <v>287</v>
      </c>
    </row>
    <row r="7" spans="1:14" ht="13.8">
      <c r="A7" s="225">
        <v>1</v>
      </c>
      <c r="B7" s="226" t="s">
        <v>270</v>
      </c>
      <c r="C7" s="227">
        <f>SUM(C8:C13)</f>
        <v>1820000</v>
      </c>
      <c r="D7" s="220"/>
      <c r="E7" s="228">
        <f t="shared" ref="E7:M7" si="0">SUM(E8:E13)</f>
        <v>36400</v>
      </c>
      <c r="F7" s="229">
        <f>SUM(F8:F13)</f>
        <v>0</v>
      </c>
      <c r="G7" s="229">
        <f t="shared" si="0"/>
        <v>0</v>
      </c>
      <c r="H7" s="229">
        <f t="shared" si="0"/>
        <v>0</v>
      </c>
      <c r="I7" s="229">
        <f t="shared" si="0"/>
        <v>0</v>
      </c>
      <c r="J7" s="229">
        <f t="shared" si="0"/>
        <v>0</v>
      </c>
      <c r="K7" s="229">
        <f t="shared" si="0"/>
        <v>36400</v>
      </c>
      <c r="L7" s="229">
        <f t="shared" si="0"/>
        <v>0</v>
      </c>
      <c r="M7" s="229">
        <f t="shared" si="0"/>
        <v>0</v>
      </c>
      <c r="N7" s="230">
        <f>SUM(N8:N13)</f>
        <v>36400</v>
      </c>
    </row>
    <row r="8" spans="1:14" ht="13.8">
      <c r="A8" s="225">
        <v>1.1000000000000001</v>
      </c>
      <c r="B8" s="231" t="s">
        <v>268</v>
      </c>
      <c r="C8" s="229">
        <v>1820000</v>
      </c>
      <c r="D8" s="232">
        <v>0.02</v>
      </c>
      <c r="E8" s="228">
        <f>C8*D8</f>
        <v>36400</v>
      </c>
      <c r="F8" s="229"/>
      <c r="G8" s="229"/>
      <c r="H8" s="229"/>
      <c r="I8" s="229"/>
      <c r="J8" s="229"/>
      <c r="K8" s="229">
        <v>36400</v>
      </c>
      <c r="L8" s="229"/>
      <c r="M8" s="229"/>
      <c r="N8" s="230">
        <f>SUMPRODUCT($F$6:$M$6,F8:M8)</f>
        <v>36400</v>
      </c>
    </row>
    <row r="9" spans="1:14" ht="13.8">
      <c r="A9" s="225">
        <v>1.2</v>
      </c>
      <c r="B9" s="231" t="s">
        <v>267</v>
      </c>
      <c r="C9" s="229">
        <v>0</v>
      </c>
      <c r="D9" s="232">
        <v>0.05</v>
      </c>
      <c r="E9" s="228">
        <f>C9*D9</f>
        <v>0</v>
      </c>
      <c r="F9" s="229"/>
      <c r="G9" s="229"/>
      <c r="H9" s="229"/>
      <c r="I9" s="229"/>
      <c r="J9" s="229"/>
      <c r="K9" s="229"/>
      <c r="L9" s="229"/>
      <c r="M9" s="229"/>
      <c r="N9" s="230">
        <f t="shared" ref="N9:N12" si="1">SUMPRODUCT($F$6:$M$6,F9:M9)</f>
        <v>0</v>
      </c>
    </row>
    <row r="10" spans="1:14" ht="13.8">
      <c r="A10" s="225">
        <v>1.3</v>
      </c>
      <c r="B10" s="231" t="s">
        <v>266</v>
      </c>
      <c r="C10" s="229">
        <v>0</v>
      </c>
      <c r="D10" s="232">
        <v>0.08</v>
      </c>
      <c r="E10" s="228">
        <f>C10*D10</f>
        <v>0</v>
      </c>
      <c r="F10" s="229"/>
      <c r="G10" s="229"/>
      <c r="H10" s="229"/>
      <c r="I10" s="229"/>
      <c r="J10" s="229"/>
      <c r="K10" s="229"/>
      <c r="L10" s="229"/>
      <c r="M10" s="229"/>
      <c r="N10" s="230">
        <f>SUMPRODUCT($F$6:$M$6,F10:M10)</f>
        <v>0</v>
      </c>
    </row>
    <row r="11" spans="1:14" ht="13.8">
      <c r="A11" s="225">
        <v>1.4</v>
      </c>
      <c r="B11" s="231" t="s">
        <v>265</v>
      </c>
      <c r="C11" s="229">
        <v>0</v>
      </c>
      <c r="D11" s="232">
        <v>0.11</v>
      </c>
      <c r="E11" s="228">
        <f>C11*D11</f>
        <v>0</v>
      </c>
      <c r="F11" s="229"/>
      <c r="G11" s="229"/>
      <c r="H11" s="229"/>
      <c r="I11" s="229"/>
      <c r="J11" s="229"/>
      <c r="K11" s="229"/>
      <c r="L11" s="229"/>
      <c r="M11" s="229"/>
      <c r="N11" s="230">
        <f t="shared" si="1"/>
        <v>0</v>
      </c>
    </row>
    <row r="12" spans="1:14" ht="13.8">
      <c r="A12" s="225">
        <v>1.5</v>
      </c>
      <c r="B12" s="231" t="s">
        <v>264</v>
      </c>
      <c r="C12" s="229">
        <v>0</v>
      </c>
      <c r="D12" s="232">
        <v>0.14000000000000001</v>
      </c>
      <c r="E12" s="228">
        <f>C12*D12</f>
        <v>0</v>
      </c>
      <c r="F12" s="229"/>
      <c r="G12" s="229"/>
      <c r="H12" s="229"/>
      <c r="I12" s="229"/>
      <c r="J12" s="229"/>
      <c r="K12" s="229"/>
      <c r="L12" s="229"/>
      <c r="M12" s="229"/>
      <c r="N12" s="230">
        <f t="shared" si="1"/>
        <v>0</v>
      </c>
    </row>
    <row r="13" spans="1:14" ht="13.8">
      <c r="A13" s="225">
        <v>1.6</v>
      </c>
      <c r="B13" s="233" t="s">
        <v>263</v>
      </c>
      <c r="C13" s="229">
        <v>0</v>
      </c>
      <c r="D13" s="234"/>
      <c r="E13" s="229"/>
      <c r="F13" s="229"/>
      <c r="G13" s="229"/>
      <c r="H13" s="229"/>
      <c r="I13" s="229"/>
      <c r="J13" s="229"/>
      <c r="K13" s="229"/>
      <c r="L13" s="229"/>
      <c r="M13" s="229"/>
      <c r="N13" s="230">
        <f>SUMPRODUCT($F$6:$M$6,F13:M13)</f>
        <v>0</v>
      </c>
    </row>
    <row r="14" spans="1:14" ht="13.8">
      <c r="A14" s="225">
        <v>2</v>
      </c>
      <c r="B14" s="235" t="s">
        <v>269</v>
      </c>
      <c r="C14" s="227">
        <f>SUM(C15:C20)</f>
        <v>0</v>
      </c>
      <c r="D14" s="220"/>
      <c r="E14" s="228">
        <f t="shared" ref="E14:M14" si="2">SUM(E15:E20)</f>
        <v>0</v>
      </c>
      <c r="F14" s="229">
        <f t="shared" si="2"/>
        <v>0</v>
      </c>
      <c r="G14" s="229">
        <f t="shared" si="2"/>
        <v>0</v>
      </c>
      <c r="H14" s="229">
        <f t="shared" si="2"/>
        <v>0</v>
      </c>
      <c r="I14" s="229">
        <f t="shared" si="2"/>
        <v>0</v>
      </c>
      <c r="J14" s="229">
        <f t="shared" si="2"/>
        <v>0</v>
      </c>
      <c r="K14" s="229">
        <f t="shared" si="2"/>
        <v>0</v>
      </c>
      <c r="L14" s="229">
        <f t="shared" si="2"/>
        <v>0</v>
      </c>
      <c r="M14" s="229">
        <f t="shared" si="2"/>
        <v>0</v>
      </c>
      <c r="N14" s="230">
        <f>SUM(N15:N20)</f>
        <v>0</v>
      </c>
    </row>
    <row r="15" spans="1:14" ht="13.8">
      <c r="A15" s="225">
        <v>2.1</v>
      </c>
      <c r="B15" s="233" t="s">
        <v>268</v>
      </c>
      <c r="C15" s="229"/>
      <c r="D15" s="232">
        <v>5.0000000000000001E-3</v>
      </c>
      <c r="E15" s="228">
        <f>C15*D15</f>
        <v>0</v>
      </c>
      <c r="F15" s="229"/>
      <c r="G15" s="229"/>
      <c r="H15" s="229"/>
      <c r="I15" s="229"/>
      <c r="J15" s="229"/>
      <c r="K15" s="229"/>
      <c r="L15" s="229"/>
      <c r="M15" s="229"/>
      <c r="N15" s="230">
        <f>SUMPRODUCT($F$6:$M$6,F15:M15)</f>
        <v>0</v>
      </c>
    </row>
    <row r="16" spans="1:14" ht="13.8">
      <c r="A16" s="225">
        <v>2.2000000000000002</v>
      </c>
      <c r="B16" s="233" t="s">
        <v>267</v>
      </c>
      <c r="C16" s="229"/>
      <c r="D16" s="232">
        <v>0.01</v>
      </c>
      <c r="E16" s="228">
        <f>C16*D16</f>
        <v>0</v>
      </c>
      <c r="F16" s="229"/>
      <c r="G16" s="229"/>
      <c r="H16" s="229"/>
      <c r="I16" s="229"/>
      <c r="J16" s="229"/>
      <c r="K16" s="229"/>
      <c r="L16" s="229"/>
      <c r="M16" s="229"/>
      <c r="N16" s="230">
        <f t="shared" ref="N16:N20" si="3">SUMPRODUCT($F$6:$M$6,F16:M16)</f>
        <v>0</v>
      </c>
    </row>
    <row r="17" spans="1:14" ht="13.8">
      <c r="A17" s="225">
        <v>2.2999999999999998</v>
      </c>
      <c r="B17" s="233" t="s">
        <v>266</v>
      </c>
      <c r="C17" s="229"/>
      <c r="D17" s="232">
        <v>0.02</v>
      </c>
      <c r="E17" s="228">
        <f>C17*D17</f>
        <v>0</v>
      </c>
      <c r="F17" s="229"/>
      <c r="G17" s="229"/>
      <c r="H17" s="229"/>
      <c r="I17" s="229"/>
      <c r="J17" s="229"/>
      <c r="K17" s="229"/>
      <c r="L17" s="229"/>
      <c r="M17" s="229"/>
      <c r="N17" s="230">
        <f t="shared" si="3"/>
        <v>0</v>
      </c>
    </row>
    <row r="18" spans="1:14" ht="13.8">
      <c r="A18" s="225">
        <v>2.4</v>
      </c>
      <c r="B18" s="233" t="s">
        <v>265</v>
      </c>
      <c r="C18" s="229"/>
      <c r="D18" s="232">
        <v>0.03</v>
      </c>
      <c r="E18" s="228">
        <f>C18*D18</f>
        <v>0</v>
      </c>
      <c r="F18" s="229"/>
      <c r="G18" s="229"/>
      <c r="H18" s="229"/>
      <c r="I18" s="229"/>
      <c r="J18" s="229"/>
      <c r="K18" s="229"/>
      <c r="L18" s="229"/>
      <c r="M18" s="229"/>
      <c r="N18" s="230">
        <f t="shared" si="3"/>
        <v>0</v>
      </c>
    </row>
    <row r="19" spans="1:14" ht="13.8">
      <c r="A19" s="225">
        <v>2.5</v>
      </c>
      <c r="B19" s="233" t="s">
        <v>264</v>
      </c>
      <c r="C19" s="229"/>
      <c r="D19" s="232">
        <v>0.04</v>
      </c>
      <c r="E19" s="228">
        <f>C19*D19</f>
        <v>0</v>
      </c>
      <c r="F19" s="229"/>
      <c r="G19" s="229"/>
      <c r="H19" s="229"/>
      <c r="I19" s="229"/>
      <c r="J19" s="229"/>
      <c r="K19" s="229"/>
      <c r="L19" s="229"/>
      <c r="M19" s="229"/>
      <c r="N19" s="230">
        <f t="shared" si="3"/>
        <v>0</v>
      </c>
    </row>
    <row r="20" spans="1:14" ht="13.8">
      <c r="A20" s="225">
        <v>2.6</v>
      </c>
      <c r="B20" s="233" t="s">
        <v>263</v>
      </c>
      <c r="C20" s="229"/>
      <c r="D20" s="234"/>
      <c r="E20" s="236"/>
      <c r="F20" s="229"/>
      <c r="G20" s="229"/>
      <c r="H20" s="229"/>
      <c r="I20" s="229"/>
      <c r="J20" s="229"/>
      <c r="K20" s="229"/>
      <c r="L20" s="229"/>
      <c r="M20" s="229"/>
      <c r="N20" s="230">
        <f t="shared" si="3"/>
        <v>0</v>
      </c>
    </row>
    <row r="21" spans="1:14" ht="14.4" thickBot="1">
      <c r="A21" s="237"/>
      <c r="B21" s="238" t="s">
        <v>111</v>
      </c>
      <c r="C21" s="213">
        <f>C14+C7</f>
        <v>1820000</v>
      </c>
      <c r="D21" s="239"/>
      <c r="E21" s="240">
        <f>E14+E7</f>
        <v>36400</v>
      </c>
      <c r="F21" s="241">
        <f>F7+F14</f>
        <v>0</v>
      </c>
      <c r="G21" s="241">
        <f t="shared" ref="G21:L21" si="4">G7+G14</f>
        <v>0</v>
      </c>
      <c r="H21" s="241">
        <f t="shared" si="4"/>
        <v>0</v>
      </c>
      <c r="I21" s="241">
        <f t="shared" si="4"/>
        <v>0</v>
      </c>
      <c r="J21" s="241">
        <f t="shared" si="4"/>
        <v>0</v>
      </c>
      <c r="K21" s="241">
        <f t="shared" si="4"/>
        <v>36400</v>
      </c>
      <c r="L21" s="241">
        <f t="shared" si="4"/>
        <v>0</v>
      </c>
      <c r="M21" s="241">
        <f>M7+M14</f>
        <v>0</v>
      </c>
      <c r="N21" s="242">
        <f>N14+N7</f>
        <v>36400</v>
      </c>
    </row>
    <row r="22" spans="1:14">
      <c r="E22" s="243"/>
      <c r="F22" s="243"/>
      <c r="G22" s="243"/>
      <c r="H22" s="243"/>
      <c r="I22" s="243"/>
      <c r="J22" s="243"/>
      <c r="K22" s="243"/>
      <c r="L22" s="243"/>
      <c r="M22" s="243"/>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Info </vt:lpstr>
      <vt:lpstr>1. key ratios </vt:lpstr>
      <vt:lpstr>2.RC</vt:lpstr>
      <vt:lpstr>3.PL</vt:lpstr>
      <vt:lpstr>4. Off-Balance</vt:lpstr>
      <vt:lpstr>5. RWA </vt:lpstr>
      <vt:lpstr>6. Administrators-shareholders</vt:lpstr>
      <vt:lpstr>7. LI1 </vt:lpstr>
      <vt:lpstr>8. LI2</vt:lpstr>
      <vt:lpstr>9.Capital</vt:lpstr>
      <vt:lpstr>10. CC2</vt:lpstr>
      <vt:lpstr>11. CRWA </vt:lpstr>
      <vt:lpstr>12. CRM</vt:lpstr>
      <vt:lpstr>13. CRME </vt:lpstr>
      <vt:lpstr>14. LCR</vt:lpstr>
      <vt:lpstr>15. CCR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2018-01-30T06:54:49Z</dcterms:modified>
</cp:coreProperties>
</file>